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Björn Palmgård\Documents\"/>
    </mc:Choice>
  </mc:AlternateContent>
  <xr:revisionPtr revIDLastSave="0" documentId="8_{F78CACE6-92F9-494E-A120-54101A39E483}" xr6:coauthVersionLast="47" xr6:coauthVersionMax="47" xr10:uidLastSave="{00000000-0000-0000-0000-000000000000}"/>
  <bookViews>
    <workbookView xWindow="-110" yWindow="-110" windowWidth="19420" windowHeight="11500" tabRatio="665" firstSheet="1" activeTab="1" xr2:uid="{00000000-000D-0000-FFFF-FFFF00000000}"/>
  </bookViews>
  <sheets>
    <sheet name="Active8_Reference_Sheet" sheetId="1" state="hidden" r:id="rId1"/>
    <sheet name="Pris biogas vs bensin 2023" sheetId="13" r:id="rId2"/>
    <sheet name="Pris biogas vs bensin 2022" sheetId="12" r:id="rId3"/>
    <sheet name="Pris biogas vs bensin 2021" sheetId="11" r:id="rId4"/>
    <sheet name="Pris biogas vs bensin 2020" sheetId="10" r:id="rId5"/>
    <sheet name="Pris biogas vs bensin 2019" sheetId="9" r:id="rId6"/>
    <sheet name="Pris biogas vs bensin 2018" sheetId="6" r:id="rId7"/>
    <sheet name="Pris biogas vs bensin 2017" sheetId="5" r:id="rId8"/>
    <sheet name="Beräkning ekvivalent bensinpris" sheetId="3" r:id="rId9"/>
  </sheets>
  <definedNames>
    <definedName name="__xlfn_IFERROR">#N/A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5" i="13" l="1"/>
  <c r="D228" i="13"/>
  <c r="D261" i="13" l="1"/>
  <c r="B261" i="13"/>
  <c r="F260" i="13"/>
  <c r="E260" i="13"/>
  <c r="C260" i="13"/>
  <c r="E259" i="13"/>
  <c r="C259" i="13"/>
  <c r="E258" i="13"/>
  <c r="C258" i="13"/>
  <c r="F258" i="13" s="1"/>
  <c r="E257" i="13"/>
  <c r="C257" i="13"/>
  <c r="F257" i="13" s="1"/>
  <c r="E256" i="13"/>
  <c r="F256" i="13" s="1"/>
  <c r="C256" i="13"/>
  <c r="E255" i="13"/>
  <c r="F255" i="13" s="1"/>
  <c r="C255" i="13"/>
  <c r="E254" i="13"/>
  <c r="C254" i="13"/>
  <c r="F254" i="13" s="1"/>
  <c r="E253" i="13"/>
  <c r="F253" i="13" s="1"/>
  <c r="C253" i="13"/>
  <c r="F252" i="13"/>
  <c r="E252" i="13"/>
  <c r="C252" i="13"/>
  <c r="E251" i="13"/>
  <c r="C251" i="13"/>
  <c r="F251" i="13" s="1"/>
  <c r="E250" i="13"/>
  <c r="C250" i="13"/>
  <c r="F250" i="13" s="1"/>
  <c r="E249" i="13"/>
  <c r="C249" i="13"/>
  <c r="F249" i="13" s="1"/>
  <c r="E248" i="13"/>
  <c r="F248" i="13" s="1"/>
  <c r="C248" i="13"/>
  <c r="E247" i="13"/>
  <c r="F247" i="13" s="1"/>
  <c r="C247" i="13"/>
  <c r="E246" i="13"/>
  <c r="C246" i="13"/>
  <c r="F246" i="13" s="1"/>
  <c r="E245" i="13"/>
  <c r="F245" i="13" s="1"/>
  <c r="C245" i="13"/>
  <c r="E244" i="13"/>
  <c r="F244" i="13" s="1"/>
  <c r="C244" i="13"/>
  <c r="E243" i="13"/>
  <c r="C243" i="13"/>
  <c r="F243" i="13" s="1"/>
  <c r="E242" i="13"/>
  <c r="C242" i="13"/>
  <c r="F242" i="13" s="1"/>
  <c r="E241" i="13"/>
  <c r="C241" i="13"/>
  <c r="F241" i="13" s="1"/>
  <c r="E240" i="13"/>
  <c r="F240" i="13" s="1"/>
  <c r="C240" i="13"/>
  <c r="E239" i="13"/>
  <c r="F239" i="13" s="1"/>
  <c r="C239" i="13"/>
  <c r="E238" i="13"/>
  <c r="C238" i="13"/>
  <c r="F238" i="13" s="1"/>
  <c r="E237" i="13"/>
  <c r="F237" i="13" s="1"/>
  <c r="C237" i="13"/>
  <c r="F236" i="13"/>
  <c r="E236" i="13"/>
  <c r="C236" i="13"/>
  <c r="E235" i="13"/>
  <c r="C235" i="13"/>
  <c r="F235" i="13" s="1"/>
  <c r="E234" i="13"/>
  <c r="C234" i="13"/>
  <c r="F234" i="13" s="1"/>
  <c r="E233" i="13"/>
  <c r="C233" i="13"/>
  <c r="F233" i="13" s="1"/>
  <c r="E232" i="13"/>
  <c r="F232" i="13" s="1"/>
  <c r="C232" i="13"/>
  <c r="E231" i="13"/>
  <c r="F231" i="13" s="1"/>
  <c r="C231" i="13"/>
  <c r="E230" i="13"/>
  <c r="C230" i="13"/>
  <c r="C261" i="13" s="1"/>
  <c r="B228" i="13"/>
  <c r="E227" i="13"/>
  <c r="C227" i="13"/>
  <c r="F227" i="13" s="1"/>
  <c r="E226" i="13"/>
  <c r="C226" i="13"/>
  <c r="F226" i="13" s="1"/>
  <c r="E225" i="13"/>
  <c r="C225" i="13"/>
  <c r="F225" i="13" s="1"/>
  <c r="E224" i="13"/>
  <c r="C224" i="13"/>
  <c r="E223" i="13"/>
  <c r="C223" i="13"/>
  <c r="E222" i="13"/>
  <c r="C222" i="13"/>
  <c r="F222" i="13" s="1"/>
  <c r="E221" i="13"/>
  <c r="C221" i="13"/>
  <c r="F221" i="13" s="1"/>
  <c r="E220" i="13"/>
  <c r="C220" i="13"/>
  <c r="E219" i="13"/>
  <c r="C219" i="13"/>
  <c r="E218" i="13"/>
  <c r="C218" i="13"/>
  <c r="F218" i="13" s="1"/>
  <c r="E217" i="13"/>
  <c r="C217" i="13"/>
  <c r="E216" i="13"/>
  <c r="C216" i="13"/>
  <c r="E215" i="13"/>
  <c r="C215" i="13"/>
  <c r="E214" i="13"/>
  <c r="C214" i="13"/>
  <c r="F214" i="13" s="1"/>
  <c r="E213" i="13"/>
  <c r="C213" i="13"/>
  <c r="F213" i="13" s="1"/>
  <c r="F212" i="13"/>
  <c r="E212" i="13"/>
  <c r="C212" i="13"/>
  <c r="E211" i="13"/>
  <c r="C211" i="13"/>
  <c r="E210" i="13"/>
  <c r="C210" i="13"/>
  <c r="E209" i="13"/>
  <c r="C209" i="13"/>
  <c r="F209" i="13" s="1"/>
  <c r="E208" i="13"/>
  <c r="C208" i="13"/>
  <c r="E207" i="13"/>
  <c r="C207" i="13"/>
  <c r="E206" i="13"/>
  <c r="F206" i="13" s="1"/>
  <c r="C206" i="13"/>
  <c r="E205" i="13"/>
  <c r="C205" i="13"/>
  <c r="E204" i="13"/>
  <c r="C204" i="13"/>
  <c r="F204" i="13" s="1"/>
  <c r="E203" i="13"/>
  <c r="F203" i="13" s="1"/>
  <c r="C203" i="13"/>
  <c r="E202" i="13"/>
  <c r="C202" i="13"/>
  <c r="F202" i="13" s="1"/>
  <c r="E201" i="13"/>
  <c r="C201" i="13"/>
  <c r="E200" i="13"/>
  <c r="C200" i="13"/>
  <c r="F200" i="13" s="1"/>
  <c r="E199" i="13"/>
  <c r="F199" i="13" s="1"/>
  <c r="C199" i="13"/>
  <c r="E198" i="13"/>
  <c r="F198" i="13" s="1"/>
  <c r="C198" i="13"/>
  <c r="E197" i="13"/>
  <c r="C197" i="13"/>
  <c r="D195" i="13"/>
  <c r="B195" i="13"/>
  <c r="E194" i="13"/>
  <c r="C194" i="13"/>
  <c r="F194" i="13" s="1"/>
  <c r="E193" i="13"/>
  <c r="C193" i="13"/>
  <c r="E192" i="13"/>
  <c r="C192" i="13"/>
  <c r="F192" i="13" s="1"/>
  <c r="E191" i="13"/>
  <c r="C191" i="13"/>
  <c r="F191" i="13" s="1"/>
  <c r="E190" i="13"/>
  <c r="C190" i="13"/>
  <c r="E189" i="13"/>
  <c r="C189" i="13"/>
  <c r="E188" i="13"/>
  <c r="C188" i="13"/>
  <c r="E187" i="13"/>
  <c r="C187" i="13"/>
  <c r="F187" i="13" s="1"/>
  <c r="E186" i="13"/>
  <c r="C186" i="13"/>
  <c r="E185" i="13"/>
  <c r="C185" i="13"/>
  <c r="E184" i="13"/>
  <c r="C184" i="13"/>
  <c r="E183" i="13"/>
  <c r="C183" i="13"/>
  <c r="E182" i="13"/>
  <c r="C182" i="13"/>
  <c r="E181" i="13"/>
  <c r="C181" i="13"/>
  <c r="E180" i="13"/>
  <c r="C180" i="13"/>
  <c r="E179" i="13"/>
  <c r="F179" i="13" s="1"/>
  <c r="C179" i="13"/>
  <c r="E178" i="13"/>
  <c r="C178" i="13"/>
  <c r="F178" i="13" s="1"/>
  <c r="E177" i="13"/>
  <c r="C177" i="13"/>
  <c r="F177" i="13" s="1"/>
  <c r="E176" i="13"/>
  <c r="C176" i="13"/>
  <c r="E175" i="13"/>
  <c r="C175" i="13"/>
  <c r="E174" i="13"/>
  <c r="C174" i="13"/>
  <c r="E173" i="13"/>
  <c r="C173" i="13"/>
  <c r="E172" i="13"/>
  <c r="C172" i="13"/>
  <c r="E171" i="13"/>
  <c r="F171" i="13" s="1"/>
  <c r="C171" i="13"/>
  <c r="E170" i="13"/>
  <c r="C170" i="13"/>
  <c r="E169" i="13"/>
  <c r="C169" i="13"/>
  <c r="E168" i="13"/>
  <c r="C168" i="13"/>
  <c r="E167" i="13"/>
  <c r="F167" i="13" s="1"/>
  <c r="C167" i="13"/>
  <c r="E166" i="13"/>
  <c r="C166" i="13"/>
  <c r="E165" i="13"/>
  <c r="C165" i="13"/>
  <c r="D163" i="13"/>
  <c r="B163" i="13"/>
  <c r="E162" i="13"/>
  <c r="C162" i="13"/>
  <c r="E161" i="13"/>
  <c r="C161" i="13"/>
  <c r="E160" i="13"/>
  <c r="C160" i="13"/>
  <c r="E159" i="13"/>
  <c r="C159" i="13"/>
  <c r="E158" i="13"/>
  <c r="F158" i="13" s="1"/>
  <c r="C158" i="13"/>
  <c r="E157" i="13"/>
  <c r="C157" i="13"/>
  <c r="E156" i="13"/>
  <c r="C156" i="13"/>
  <c r="E155" i="13"/>
  <c r="C155" i="13"/>
  <c r="E154" i="13"/>
  <c r="C154" i="13"/>
  <c r="E153" i="13"/>
  <c r="C153" i="13"/>
  <c r="E152" i="13"/>
  <c r="C152" i="13"/>
  <c r="E151" i="13"/>
  <c r="C151" i="13"/>
  <c r="E150" i="13"/>
  <c r="C150" i="13"/>
  <c r="E149" i="13"/>
  <c r="C149" i="13"/>
  <c r="E148" i="13"/>
  <c r="C148" i="13"/>
  <c r="E147" i="13"/>
  <c r="C147" i="13"/>
  <c r="E146" i="13"/>
  <c r="C146" i="13"/>
  <c r="E145" i="13"/>
  <c r="C145" i="13"/>
  <c r="E144" i="13"/>
  <c r="C144" i="13"/>
  <c r="E143" i="13"/>
  <c r="C143" i="13"/>
  <c r="E142" i="13"/>
  <c r="C142" i="13"/>
  <c r="E141" i="13"/>
  <c r="C141" i="13"/>
  <c r="E140" i="13"/>
  <c r="C140" i="13"/>
  <c r="E139" i="13"/>
  <c r="C139" i="13"/>
  <c r="E138" i="13"/>
  <c r="C138" i="13"/>
  <c r="E137" i="13"/>
  <c r="C137" i="13"/>
  <c r="E136" i="13"/>
  <c r="C136" i="13"/>
  <c r="E135" i="13"/>
  <c r="C135" i="13"/>
  <c r="E134" i="13"/>
  <c r="C134" i="13"/>
  <c r="E133" i="13"/>
  <c r="C133" i="13"/>
  <c r="E132" i="13"/>
  <c r="C132" i="13"/>
  <c r="D130" i="13"/>
  <c r="B130" i="13"/>
  <c r="E129" i="13"/>
  <c r="C129" i="13"/>
  <c r="E128" i="13"/>
  <c r="C128" i="13"/>
  <c r="E127" i="13"/>
  <c r="C127" i="13"/>
  <c r="E126" i="13"/>
  <c r="C126" i="13"/>
  <c r="E125" i="13"/>
  <c r="C125" i="13"/>
  <c r="E124" i="13"/>
  <c r="C124" i="13"/>
  <c r="E123" i="13"/>
  <c r="C123" i="13"/>
  <c r="E122" i="13"/>
  <c r="C122" i="13"/>
  <c r="E121" i="13"/>
  <c r="C121" i="13"/>
  <c r="E120" i="13"/>
  <c r="C120" i="13"/>
  <c r="E119" i="13"/>
  <c r="C119" i="13"/>
  <c r="E118" i="13"/>
  <c r="C118" i="13"/>
  <c r="E117" i="13"/>
  <c r="C117" i="13"/>
  <c r="E116" i="13"/>
  <c r="C116" i="13"/>
  <c r="F116" i="13" s="1"/>
  <c r="E115" i="13"/>
  <c r="C115" i="13"/>
  <c r="E114" i="13"/>
  <c r="C114" i="13"/>
  <c r="E113" i="13"/>
  <c r="C113" i="13"/>
  <c r="E112" i="13"/>
  <c r="C112" i="13"/>
  <c r="E111" i="13"/>
  <c r="C111" i="13"/>
  <c r="E110" i="13"/>
  <c r="C110" i="13"/>
  <c r="E109" i="13"/>
  <c r="C109" i="13"/>
  <c r="E108" i="13"/>
  <c r="C108" i="13"/>
  <c r="E107" i="13"/>
  <c r="C107" i="13"/>
  <c r="F107" i="13" s="1"/>
  <c r="E106" i="13"/>
  <c r="C106" i="13"/>
  <c r="E105" i="13"/>
  <c r="C105" i="13"/>
  <c r="E104" i="13"/>
  <c r="C104" i="13"/>
  <c r="E103" i="13"/>
  <c r="C103" i="13"/>
  <c r="E102" i="13"/>
  <c r="C102" i="13"/>
  <c r="E101" i="13"/>
  <c r="C101" i="13"/>
  <c r="E100" i="13"/>
  <c r="C100" i="13"/>
  <c r="F100" i="13" s="1"/>
  <c r="E67" i="13"/>
  <c r="D98" i="13"/>
  <c r="B98" i="13"/>
  <c r="F259" i="13" l="1"/>
  <c r="F208" i="13"/>
  <c r="F201" i="13"/>
  <c r="F216" i="13"/>
  <c r="F220" i="13"/>
  <c r="F183" i="13"/>
  <c r="E261" i="13"/>
  <c r="C228" i="13"/>
  <c r="F207" i="13"/>
  <c r="F211" i="13"/>
  <c r="F180" i="13"/>
  <c r="E228" i="13"/>
  <c r="F230" i="13"/>
  <c r="F261" i="13" s="1"/>
  <c r="E195" i="13"/>
  <c r="F185" i="13"/>
  <c r="F189" i="13"/>
  <c r="F205" i="13"/>
  <c r="F215" i="13"/>
  <c r="F219" i="13"/>
  <c r="F223" i="13"/>
  <c r="F134" i="13"/>
  <c r="F138" i="13"/>
  <c r="F142" i="13"/>
  <c r="F146" i="13"/>
  <c r="F150" i="13"/>
  <c r="F182" i="13"/>
  <c r="F210" i="13"/>
  <c r="F217" i="13"/>
  <c r="F224" i="13"/>
  <c r="F173" i="13"/>
  <c r="F153" i="13"/>
  <c r="F166" i="13"/>
  <c r="F181" i="13"/>
  <c r="F174" i="13"/>
  <c r="F186" i="13"/>
  <c r="F197" i="13"/>
  <c r="F188" i="13"/>
  <c r="F195" i="13" s="1"/>
  <c r="F135" i="13"/>
  <c r="F143" i="13"/>
  <c r="F168" i="13"/>
  <c r="F175" i="13"/>
  <c r="F190" i="13"/>
  <c r="F140" i="13"/>
  <c r="F148" i="13"/>
  <c r="C195" i="13"/>
  <c r="F169" i="13"/>
  <c r="F172" i="13"/>
  <c r="F184" i="13"/>
  <c r="F170" i="13"/>
  <c r="F176" i="13"/>
  <c r="F193" i="13"/>
  <c r="F165" i="13"/>
  <c r="F162" i="13"/>
  <c r="F144" i="13"/>
  <c r="F155" i="13"/>
  <c r="F133" i="13"/>
  <c r="F152" i="13"/>
  <c r="F156" i="13"/>
  <c r="F160" i="13"/>
  <c r="F145" i="13"/>
  <c r="F149" i="13"/>
  <c r="C163" i="13"/>
  <c r="F139" i="13"/>
  <c r="F157" i="13"/>
  <c r="E163" i="13"/>
  <c r="F132" i="13"/>
  <c r="F136" i="13"/>
  <c r="F147" i="13"/>
  <c r="F154" i="13"/>
  <c r="F161" i="13"/>
  <c r="F137" i="13"/>
  <c r="F141" i="13"/>
  <c r="F151" i="13"/>
  <c r="F159" i="13"/>
  <c r="F102" i="13"/>
  <c r="F124" i="13"/>
  <c r="F128" i="13"/>
  <c r="C130" i="13"/>
  <c r="E130" i="13"/>
  <c r="F101" i="13"/>
  <c r="F109" i="13"/>
  <c r="F122" i="13"/>
  <c r="F126" i="13"/>
  <c r="F103" i="13"/>
  <c r="F111" i="13"/>
  <c r="F115" i="13"/>
  <c r="F105" i="13"/>
  <c r="F108" i="13"/>
  <c r="F119" i="13"/>
  <c r="F110" i="13"/>
  <c r="F117" i="13"/>
  <c r="F121" i="13"/>
  <c r="F125" i="13"/>
  <c r="F104" i="13"/>
  <c r="F118" i="13"/>
  <c r="F106" i="13"/>
  <c r="F112" i="13"/>
  <c r="F123" i="13"/>
  <c r="F129" i="13"/>
  <c r="F113" i="13"/>
  <c r="F127" i="13"/>
  <c r="F114" i="13"/>
  <c r="F120" i="13"/>
  <c r="E97" i="13"/>
  <c r="C97" i="13"/>
  <c r="E96" i="13"/>
  <c r="C96" i="13"/>
  <c r="E95" i="13"/>
  <c r="C95" i="13"/>
  <c r="E94" i="13"/>
  <c r="C94" i="13"/>
  <c r="E93" i="13"/>
  <c r="C93" i="13"/>
  <c r="E92" i="13"/>
  <c r="C92" i="13"/>
  <c r="E91" i="13"/>
  <c r="C91" i="13"/>
  <c r="E90" i="13"/>
  <c r="C90" i="13"/>
  <c r="E89" i="13"/>
  <c r="C89" i="13"/>
  <c r="E88" i="13"/>
  <c r="C88" i="13"/>
  <c r="E87" i="13"/>
  <c r="C87" i="13"/>
  <c r="E86" i="13"/>
  <c r="C86" i="13"/>
  <c r="E85" i="13"/>
  <c r="C85" i="13"/>
  <c r="E84" i="13"/>
  <c r="C84" i="13"/>
  <c r="E83" i="13"/>
  <c r="C83" i="13"/>
  <c r="E82" i="13"/>
  <c r="C82" i="13"/>
  <c r="E81" i="13"/>
  <c r="C81" i="13"/>
  <c r="E80" i="13"/>
  <c r="C80" i="13"/>
  <c r="E79" i="13"/>
  <c r="C79" i="13"/>
  <c r="E78" i="13"/>
  <c r="C78" i="13"/>
  <c r="E77" i="13"/>
  <c r="C77" i="13"/>
  <c r="E76" i="13"/>
  <c r="C76" i="13"/>
  <c r="E75" i="13"/>
  <c r="C75" i="13"/>
  <c r="E74" i="13"/>
  <c r="C74" i="13"/>
  <c r="E73" i="13"/>
  <c r="C73" i="13"/>
  <c r="E72" i="13"/>
  <c r="C72" i="13"/>
  <c r="E71" i="13"/>
  <c r="C71" i="13"/>
  <c r="E70" i="13"/>
  <c r="C70" i="13"/>
  <c r="E69" i="13"/>
  <c r="C69" i="13"/>
  <c r="E68" i="13"/>
  <c r="C68" i="13"/>
  <c r="C67" i="13"/>
  <c r="D65" i="13"/>
  <c r="B65" i="13"/>
  <c r="F77" i="13" l="1"/>
  <c r="F81" i="13"/>
  <c r="F228" i="13"/>
  <c r="F163" i="13"/>
  <c r="F130" i="13"/>
  <c r="F78" i="13"/>
  <c r="F82" i="13"/>
  <c r="F86" i="13"/>
  <c r="F90" i="13"/>
  <c r="F94" i="13"/>
  <c r="F75" i="13"/>
  <c r="F68" i="13"/>
  <c r="F80" i="13"/>
  <c r="F96" i="13"/>
  <c r="F67" i="13"/>
  <c r="C98" i="13"/>
  <c r="E98" i="13"/>
  <c r="F76" i="13"/>
  <c r="F92" i="13"/>
  <c r="F93" i="13"/>
  <c r="F97" i="13"/>
  <c r="F72" i="13"/>
  <c r="F83" i="13"/>
  <c r="F91" i="13"/>
  <c r="F69" i="13"/>
  <c r="F73" i="13"/>
  <c r="F84" i="13"/>
  <c r="F88" i="13"/>
  <c r="F70" i="13"/>
  <c r="F74" i="13"/>
  <c r="F85" i="13"/>
  <c r="F89" i="13"/>
  <c r="F71" i="13"/>
  <c r="F87" i="13"/>
  <c r="F79" i="13"/>
  <c r="F95" i="13"/>
  <c r="E64" i="13"/>
  <c r="C64" i="13"/>
  <c r="E63" i="13"/>
  <c r="C63" i="13"/>
  <c r="E62" i="13"/>
  <c r="C62" i="13"/>
  <c r="E61" i="13"/>
  <c r="C61" i="13"/>
  <c r="E60" i="13"/>
  <c r="C60" i="13"/>
  <c r="E59" i="13"/>
  <c r="C59" i="13"/>
  <c r="E58" i="13"/>
  <c r="C58" i="13"/>
  <c r="E57" i="13"/>
  <c r="C57" i="13"/>
  <c r="E56" i="13"/>
  <c r="C56" i="13"/>
  <c r="E55" i="13"/>
  <c r="C55" i="13"/>
  <c r="E54" i="13"/>
  <c r="C54" i="13"/>
  <c r="E53" i="13"/>
  <c r="C53" i="13"/>
  <c r="E52" i="13"/>
  <c r="C52" i="13"/>
  <c r="E51" i="13"/>
  <c r="C51" i="13"/>
  <c r="E50" i="13"/>
  <c r="C50" i="13"/>
  <c r="E49" i="13"/>
  <c r="C49" i="13"/>
  <c r="E48" i="13"/>
  <c r="C48" i="13"/>
  <c r="E47" i="13"/>
  <c r="C47" i="13"/>
  <c r="E46" i="13"/>
  <c r="C46" i="13"/>
  <c r="E45" i="13"/>
  <c r="C45" i="13"/>
  <c r="E44" i="13"/>
  <c r="C44" i="13"/>
  <c r="E43" i="13"/>
  <c r="C43" i="13"/>
  <c r="E42" i="13"/>
  <c r="C42" i="13"/>
  <c r="E41" i="13"/>
  <c r="C41" i="13"/>
  <c r="E40" i="13"/>
  <c r="C40" i="13"/>
  <c r="E39" i="13"/>
  <c r="C39" i="13"/>
  <c r="E38" i="13"/>
  <c r="C38" i="13"/>
  <c r="E37" i="13"/>
  <c r="C37" i="13"/>
  <c r="D35" i="13"/>
  <c r="B35" i="13"/>
  <c r="F38" i="13" l="1"/>
  <c r="F42" i="13"/>
  <c r="F46" i="13"/>
  <c r="F50" i="13"/>
  <c r="F58" i="13"/>
  <c r="F62" i="13"/>
  <c r="F39" i="13"/>
  <c r="F47" i="13"/>
  <c r="F55" i="13"/>
  <c r="F59" i="13"/>
  <c r="F45" i="13"/>
  <c r="F49" i="13"/>
  <c r="F53" i="13"/>
  <c r="F98" i="13"/>
  <c r="F61" i="13"/>
  <c r="F40" i="13"/>
  <c r="F48" i="13"/>
  <c r="C65" i="13"/>
  <c r="E65" i="13"/>
  <c r="F37" i="13"/>
  <c r="F52" i="13"/>
  <c r="F63" i="13"/>
  <c r="F56" i="13"/>
  <c r="F60" i="13"/>
  <c r="F43" i="13"/>
  <c r="F57" i="13"/>
  <c r="F64" i="13"/>
  <c r="F44" i="13"/>
  <c r="F54" i="13"/>
  <c r="F41" i="13"/>
  <c r="F51" i="13"/>
  <c r="F35" i="12"/>
  <c r="F396" i="12"/>
  <c r="F266" i="13" s="1"/>
  <c r="F271" i="13"/>
  <c r="F270" i="13"/>
  <c r="F269" i="13"/>
  <c r="F268" i="13"/>
  <c r="F267" i="13"/>
  <c r="E34" i="13"/>
  <c r="C34" i="13"/>
  <c r="E33" i="13"/>
  <c r="C33" i="13"/>
  <c r="E32" i="13"/>
  <c r="C32" i="13"/>
  <c r="E31" i="13"/>
  <c r="C31" i="13"/>
  <c r="E30" i="13"/>
  <c r="C30" i="13"/>
  <c r="E29" i="13"/>
  <c r="C29" i="13"/>
  <c r="E28" i="13"/>
  <c r="C28" i="13"/>
  <c r="E27" i="13"/>
  <c r="C27" i="13"/>
  <c r="E26" i="13"/>
  <c r="C26" i="13"/>
  <c r="E25" i="13"/>
  <c r="C25" i="13"/>
  <c r="E24" i="13"/>
  <c r="C24" i="13"/>
  <c r="E23" i="13"/>
  <c r="C23" i="13"/>
  <c r="E22" i="13"/>
  <c r="C22" i="13"/>
  <c r="E21" i="13"/>
  <c r="C21" i="13"/>
  <c r="E20" i="13"/>
  <c r="C20" i="13"/>
  <c r="E19" i="13"/>
  <c r="C19" i="13"/>
  <c r="E18" i="13"/>
  <c r="C18" i="13"/>
  <c r="E17" i="13"/>
  <c r="C17" i="13"/>
  <c r="E16" i="13"/>
  <c r="C16" i="13"/>
  <c r="E15" i="13"/>
  <c r="C15" i="13"/>
  <c r="E14" i="13"/>
  <c r="C14" i="13"/>
  <c r="E13" i="13"/>
  <c r="C13" i="13"/>
  <c r="E12" i="13"/>
  <c r="C12" i="13"/>
  <c r="E11" i="13"/>
  <c r="C11" i="13"/>
  <c r="E10" i="13"/>
  <c r="C10" i="13"/>
  <c r="E9" i="13"/>
  <c r="C9" i="13"/>
  <c r="E8" i="13"/>
  <c r="C8" i="13"/>
  <c r="E7" i="13"/>
  <c r="C7" i="13"/>
  <c r="E6" i="13"/>
  <c r="C6" i="13"/>
  <c r="E5" i="13"/>
  <c r="C5" i="13"/>
  <c r="E4" i="13"/>
  <c r="C4" i="13"/>
  <c r="F65" i="13" l="1"/>
  <c r="C35" i="13"/>
  <c r="E35" i="13"/>
  <c r="F13" i="13"/>
  <c r="F28" i="13"/>
  <c r="F4" i="13"/>
  <c r="F20" i="13"/>
  <c r="F6" i="13"/>
  <c r="F10" i="13"/>
  <c r="F18" i="13"/>
  <c r="F11" i="13"/>
  <c r="F32" i="13"/>
  <c r="F5" i="13"/>
  <c r="F21" i="13"/>
  <c r="F29" i="13"/>
  <c r="F33" i="13"/>
  <c r="F22" i="13"/>
  <c r="F26" i="13"/>
  <c r="F30" i="13"/>
  <c r="F34" i="13"/>
  <c r="F17" i="13"/>
  <c r="F12" i="13"/>
  <c r="F27" i="13"/>
  <c r="F16" i="13"/>
  <c r="F15" i="13"/>
  <c r="F31" i="13"/>
  <c r="F14" i="13"/>
  <c r="F24" i="13"/>
  <c r="F8" i="13"/>
  <c r="F23" i="13"/>
  <c r="F7" i="13"/>
  <c r="F9" i="13"/>
  <c r="F19" i="13"/>
  <c r="F25" i="13"/>
  <c r="D391" i="12"/>
  <c r="B391" i="12"/>
  <c r="F390" i="12"/>
  <c r="E390" i="12"/>
  <c r="C390" i="12"/>
  <c r="E389" i="12"/>
  <c r="C389" i="12"/>
  <c r="E388" i="12"/>
  <c r="C388" i="12"/>
  <c r="E387" i="12"/>
  <c r="C387" i="12"/>
  <c r="E386" i="12"/>
  <c r="C386" i="12"/>
  <c r="E385" i="12"/>
  <c r="C385" i="12"/>
  <c r="E384" i="12"/>
  <c r="C384" i="12"/>
  <c r="F383" i="12"/>
  <c r="E383" i="12"/>
  <c r="C383" i="12"/>
  <c r="E382" i="12"/>
  <c r="C382" i="12"/>
  <c r="F381" i="12"/>
  <c r="E381" i="12"/>
  <c r="C381" i="12"/>
  <c r="E380" i="12"/>
  <c r="C380" i="12"/>
  <c r="F380" i="12" s="1"/>
  <c r="E379" i="12"/>
  <c r="C379" i="12"/>
  <c r="F379" i="12" s="1"/>
  <c r="E378" i="12"/>
  <c r="C378" i="12"/>
  <c r="E377" i="12"/>
  <c r="C377" i="12"/>
  <c r="E376" i="12"/>
  <c r="C376" i="12"/>
  <c r="E375" i="12"/>
  <c r="C375" i="12"/>
  <c r="E374" i="12"/>
  <c r="C374" i="12"/>
  <c r="E373" i="12"/>
  <c r="C373" i="12"/>
  <c r="E372" i="12"/>
  <c r="C372" i="12"/>
  <c r="F372" i="12" s="1"/>
  <c r="E371" i="12"/>
  <c r="C371" i="12"/>
  <c r="E370" i="12"/>
  <c r="C370" i="12"/>
  <c r="E369" i="12"/>
  <c r="C369" i="12"/>
  <c r="E368" i="12"/>
  <c r="C368" i="12"/>
  <c r="E367" i="12"/>
  <c r="C367" i="12"/>
  <c r="E366" i="12"/>
  <c r="C366" i="12"/>
  <c r="E365" i="12"/>
  <c r="C365" i="12"/>
  <c r="E364" i="12"/>
  <c r="C364" i="12"/>
  <c r="F364" i="12" s="1"/>
  <c r="E363" i="12"/>
  <c r="C363" i="12"/>
  <c r="F363" i="12" s="1"/>
  <c r="E362" i="12"/>
  <c r="C362" i="12"/>
  <c r="E361" i="12"/>
  <c r="C361" i="12"/>
  <c r="E360" i="12"/>
  <c r="C360" i="12"/>
  <c r="C391" i="12" s="1"/>
  <c r="B358" i="12"/>
  <c r="D358" i="12"/>
  <c r="E301" i="12"/>
  <c r="E357" i="12"/>
  <c r="F35" i="13" l="1"/>
  <c r="F362" i="12"/>
  <c r="F366" i="12"/>
  <c r="F370" i="12"/>
  <c r="F374" i="12"/>
  <c r="F378" i="12"/>
  <c r="F385" i="12"/>
  <c r="F389" i="12"/>
  <c r="F382" i="12"/>
  <c r="F367" i="12"/>
  <c r="F375" i="12"/>
  <c r="F386" i="12"/>
  <c r="F376" i="12"/>
  <c r="F368" i="12"/>
  <c r="F361" i="12"/>
  <c r="F365" i="12"/>
  <c r="F369" i="12"/>
  <c r="F373" i="12"/>
  <c r="F377" i="12"/>
  <c r="F384" i="12"/>
  <c r="F387" i="12"/>
  <c r="E391" i="12"/>
  <c r="F371" i="12"/>
  <c r="F388" i="12"/>
  <c r="F360" i="12"/>
  <c r="C357" i="12"/>
  <c r="E356" i="12"/>
  <c r="C356" i="12"/>
  <c r="F356" i="12" s="1"/>
  <c r="E355" i="12"/>
  <c r="C355" i="12"/>
  <c r="F355" i="12" s="1"/>
  <c r="E354" i="12"/>
  <c r="C354" i="12"/>
  <c r="E353" i="12"/>
  <c r="C353" i="12"/>
  <c r="E352" i="12"/>
  <c r="C352" i="12"/>
  <c r="E351" i="12"/>
  <c r="C351" i="12"/>
  <c r="E350" i="12"/>
  <c r="C350" i="12"/>
  <c r="E349" i="12"/>
  <c r="C349" i="12"/>
  <c r="E348" i="12"/>
  <c r="C348" i="12"/>
  <c r="E347" i="12"/>
  <c r="C347" i="12"/>
  <c r="E346" i="12"/>
  <c r="C346" i="12"/>
  <c r="E345" i="12"/>
  <c r="C345" i="12"/>
  <c r="E344" i="12"/>
  <c r="C344" i="12"/>
  <c r="E343" i="12"/>
  <c r="C343" i="12"/>
  <c r="E342" i="12"/>
  <c r="C342" i="12"/>
  <c r="E341" i="12"/>
  <c r="C341" i="12"/>
  <c r="E340" i="12"/>
  <c r="C340" i="12"/>
  <c r="E339" i="12"/>
  <c r="C339" i="12"/>
  <c r="E338" i="12"/>
  <c r="C338" i="12"/>
  <c r="E337" i="12"/>
  <c r="C337" i="12"/>
  <c r="E336" i="12"/>
  <c r="C336" i="12"/>
  <c r="E335" i="12"/>
  <c r="C335" i="12"/>
  <c r="F335" i="12" s="1"/>
  <c r="E334" i="12"/>
  <c r="C334" i="12"/>
  <c r="E333" i="12"/>
  <c r="C333" i="12"/>
  <c r="E332" i="12"/>
  <c r="C332" i="12"/>
  <c r="E331" i="12"/>
  <c r="C331" i="12"/>
  <c r="E330" i="12"/>
  <c r="C330" i="12"/>
  <c r="E329" i="12"/>
  <c r="C329" i="12"/>
  <c r="E328" i="12"/>
  <c r="C328" i="12"/>
  <c r="D326" i="12"/>
  <c r="B326" i="12"/>
  <c r="E325" i="12"/>
  <c r="C325" i="12"/>
  <c r="F325" i="12" s="1"/>
  <c r="E324" i="12"/>
  <c r="F324" i="12" s="1"/>
  <c r="C324" i="12"/>
  <c r="E323" i="12"/>
  <c r="C323" i="12"/>
  <c r="E322" i="12"/>
  <c r="C322" i="12"/>
  <c r="E321" i="12"/>
  <c r="C321" i="12"/>
  <c r="E320" i="12"/>
  <c r="C320" i="12"/>
  <c r="E319" i="12"/>
  <c r="C319" i="12"/>
  <c r="E318" i="12"/>
  <c r="C318" i="12"/>
  <c r="E317" i="12"/>
  <c r="C317" i="12"/>
  <c r="E316" i="12"/>
  <c r="C316" i="12"/>
  <c r="E315" i="12"/>
  <c r="C315" i="12"/>
  <c r="E314" i="12"/>
  <c r="C314" i="12"/>
  <c r="F314" i="12" s="1"/>
  <c r="E313" i="12"/>
  <c r="C313" i="12"/>
  <c r="E312" i="12"/>
  <c r="C312" i="12"/>
  <c r="E311" i="12"/>
  <c r="C311" i="12"/>
  <c r="E310" i="12"/>
  <c r="C310" i="12"/>
  <c r="E309" i="12"/>
  <c r="C309" i="12"/>
  <c r="E308" i="12"/>
  <c r="C308" i="12"/>
  <c r="E307" i="12"/>
  <c r="C307" i="12"/>
  <c r="E306" i="12"/>
  <c r="C306" i="12"/>
  <c r="E305" i="12"/>
  <c r="C305" i="12"/>
  <c r="F305" i="12" s="1"/>
  <c r="E304" i="12"/>
  <c r="C304" i="12"/>
  <c r="E303" i="12"/>
  <c r="C303" i="12"/>
  <c r="E302" i="12"/>
  <c r="C302" i="12"/>
  <c r="C301" i="12"/>
  <c r="F301" i="12" s="1"/>
  <c r="E300" i="12"/>
  <c r="C300" i="12"/>
  <c r="E299" i="12"/>
  <c r="C299" i="12"/>
  <c r="F299" i="12" s="1"/>
  <c r="E298" i="12"/>
  <c r="C298" i="12"/>
  <c r="E297" i="12"/>
  <c r="C297" i="12"/>
  <c r="E296" i="12"/>
  <c r="C296" i="12"/>
  <c r="E295" i="12"/>
  <c r="C295" i="12"/>
  <c r="D293" i="12"/>
  <c r="F391" i="12" l="1"/>
  <c r="F339" i="12"/>
  <c r="F347" i="12"/>
  <c r="F307" i="12"/>
  <c r="F319" i="12"/>
  <c r="C358" i="12"/>
  <c r="F332" i="12"/>
  <c r="F336" i="12"/>
  <c r="F344" i="12"/>
  <c r="F348" i="12"/>
  <c r="F352" i="12"/>
  <c r="E358" i="12"/>
  <c r="F353" i="12"/>
  <c r="F340" i="12"/>
  <c r="F331" i="12"/>
  <c r="F351" i="12"/>
  <c r="F343" i="12"/>
  <c r="F329" i="12"/>
  <c r="F342" i="12"/>
  <c r="F346" i="12"/>
  <c r="F349" i="12"/>
  <c r="F330" i="12"/>
  <c r="F333" i="12"/>
  <c r="F350" i="12"/>
  <c r="F337" i="12"/>
  <c r="F354" i="12"/>
  <c r="F357" i="12"/>
  <c r="F334" i="12"/>
  <c r="F338" i="12"/>
  <c r="F341" i="12"/>
  <c r="F323" i="12"/>
  <c r="F345" i="12"/>
  <c r="F300" i="12"/>
  <c r="F304" i="12"/>
  <c r="F315" i="12"/>
  <c r="F316" i="12"/>
  <c r="F328" i="12"/>
  <c r="E326" i="12"/>
  <c r="F302" i="12"/>
  <c r="F306" i="12"/>
  <c r="F317" i="12"/>
  <c r="F321" i="12"/>
  <c r="F303" i="12"/>
  <c r="F318" i="12"/>
  <c r="F322" i="12"/>
  <c r="F311" i="12"/>
  <c r="F297" i="12"/>
  <c r="F308" i="12"/>
  <c r="F312" i="12"/>
  <c r="F296" i="12"/>
  <c r="F320" i="12"/>
  <c r="F298" i="12"/>
  <c r="F309" i="12"/>
  <c r="F313" i="12"/>
  <c r="F310" i="12"/>
  <c r="C326" i="12"/>
  <c r="F295" i="12"/>
  <c r="B293" i="12"/>
  <c r="E292" i="12"/>
  <c r="C292" i="12"/>
  <c r="E291" i="12"/>
  <c r="C291" i="12"/>
  <c r="E290" i="12"/>
  <c r="C290" i="12"/>
  <c r="E289" i="12"/>
  <c r="C289" i="12"/>
  <c r="E288" i="12"/>
  <c r="C288" i="12"/>
  <c r="E287" i="12"/>
  <c r="C287" i="12"/>
  <c r="E286" i="12"/>
  <c r="C286" i="12"/>
  <c r="E285" i="12"/>
  <c r="C285" i="12"/>
  <c r="E284" i="12"/>
  <c r="C284" i="12"/>
  <c r="E283" i="12"/>
  <c r="C283" i="12"/>
  <c r="E282" i="12"/>
  <c r="C282" i="12"/>
  <c r="E281" i="12"/>
  <c r="C281" i="12"/>
  <c r="E280" i="12"/>
  <c r="C280" i="12"/>
  <c r="E279" i="12"/>
  <c r="C279" i="12"/>
  <c r="E278" i="12"/>
  <c r="C278" i="12"/>
  <c r="E277" i="12"/>
  <c r="C277" i="12"/>
  <c r="E276" i="12"/>
  <c r="C276" i="12"/>
  <c r="E275" i="12"/>
  <c r="C275" i="12"/>
  <c r="E274" i="12"/>
  <c r="C274" i="12"/>
  <c r="E273" i="12"/>
  <c r="C273" i="12"/>
  <c r="E272" i="12"/>
  <c r="C272" i="12"/>
  <c r="E271" i="12"/>
  <c r="C271" i="12"/>
  <c r="E270" i="12"/>
  <c r="C270" i="12"/>
  <c r="E269" i="12"/>
  <c r="C269" i="12"/>
  <c r="E268" i="12"/>
  <c r="C268" i="12"/>
  <c r="E267" i="12"/>
  <c r="C267" i="12"/>
  <c r="E266" i="12"/>
  <c r="C266" i="12"/>
  <c r="E265" i="12"/>
  <c r="C265" i="12"/>
  <c r="E264" i="12"/>
  <c r="C264" i="12"/>
  <c r="E263" i="12"/>
  <c r="C263" i="12"/>
  <c r="E230" i="12"/>
  <c r="D261" i="12"/>
  <c r="B261" i="12"/>
  <c r="F358" i="12" l="1"/>
  <c r="F326" i="12"/>
  <c r="F264" i="12"/>
  <c r="F268" i="12"/>
  <c r="F272" i="12"/>
  <c r="F276" i="12"/>
  <c r="F280" i="12"/>
  <c r="F284" i="12"/>
  <c r="F288" i="12"/>
  <c r="F292" i="12"/>
  <c r="F265" i="12"/>
  <c r="F273" i="12"/>
  <c r="F277" i="12"/>
  <c r="F285" i="12"/>
  <c r="E293" i="12"/>
  <c r="F267" i="12"/>
  <c r="F271" i="12"/>
  <c r="F275" i="12"/>
  <c r="F279" i="12"/>
  <c r="F283" i="12"/>
  <c r="F287" i="12"/>
  <c r="F291" i="12"/>
  <c r="C293" i="12"/>
  <c r="F293" i="12" s="1"/>
  <c r="F266" i="12"/>
  <c r="F278" i="12"/>
  <c r="F286" i="12"/>
  <c r="F270" i="12"/>
  <c r="F274" i="12"/>
  <c r="F281" i="12"/>
  <c r="F282" i="12"/>
  <c r="F289" i="12"/>
  <c r="F290" i="12"/>
  <c r="F269" i="12"/>
  <c r="F263" i="12"/>
  <c r="E260" i="12"/>
  <c r="C260" i="12"/>
  <c r="E259" i="12"/>
  <c r="C259" i="12"/>
  <c r="E258" i="12"/>
  <c r="C258" i="12"/>
  <c r="E257" i="12"/>
  <c r="C257" i="12"/>
  <c r="E256" i="12"/>
  <c r="C256" i="12"/>
  <c r="E255" i="12"/>
  <c r="C255" i="12"/>
  <c r="E254" i="12"/>
  <c r="C254" i="12"/>
  <c r="E253" i="12"/>
  <c r="C253" i="12"/>
  <c r="E252" i="12"/>
  <c r="C252" i="12"/>
  <c r="E251" i="12"/>
  <c r="C251" i="12"/>
  <c r="E250" i="12"/>
  <c r="C250" i="12"/>
  <c r="E249" i="12"/>
  <c r="C249" i="12"/>
  <c r="E248" i="12"/>
  <c r="C248" i="12"/>
  <c r="E247" i="12"/>
  <c r="C247" i="12"/>
  <c r="E246" i="12"/>
  <c r="C246" i="12"/>
  <c r="E245" i="12"/>
  <c r="C245" i="12"/>
  <c r="E244" i="12"/>
  <c r="C244" i="12"/>
  <c r="E243" i="12"/>
  <c r="C243" i="12"/>
  <c r="E242" i="12"/>
  <c r="C242" i="12"/>
  <c r="E241" i="12"/>
  <c r="C241" i="12"/>
  <c r="E240" i="12"/>
  <c r="C240" i="12"/>
  <c r="E239" i="12"/>
  <c r="C239" i="12"/>
  <c r="E238" i="12"/>
  <c r="C238" i="12"/>
  <c r="E237" i="12"/>
  <c r="C237" i="12"/>
  <c r="E236" i="12"/>
  <c r="C236" i="12"/>
  <c r="E235" i="12"/>
  <c r="C235" i="12"/>
  <c r="E234" i="12"/>
  <c r="C234" i="12"/>
  <c r="E233" i="12"/>
  <c r="C233" i="12"/>
  <c r="E232" i="12"/>
  <c r="C232" i="12"/>
  <c r="E231" i="12"/>
  <c r="C231" i="12"/>
  <c r="C230" i="12"/>
  <c r="B17" i="3"/>
  <c r="D228" i="12"/>
  <c r="B228" i="12"/>
  <c r="E227" i="12"/>
  <c r="C227" i="12"/>
  <c r="E226" i="12"/>
  <c r="C226" i="12"/>
  <c r="E225" i="12"/>
  <c r="C225" i="12"/>
  <c r="E224" i="12"/>
  <c r="C224" i="12"/>
  <c r="E223" i="12"/>
  <c r="C223" i="12"/>
  <c r="E222" i="12"/>
  <c r="C222" i="12"/>
  <c r="E221" i="12"/>
  <c r="C221" i="12"/>
  <c r="E220" i="12"/>
  <c r="C220" i="12"/>
  <c r="E219" i="12"/>
  <c r="C219" i="12"/>
  <c r="E218" i="12"/>
  <c r="C218" i="12"/>
  <c r="E217" i="12"/>
  <c r="C217" i="12"/>
  <c r="E216" i="12"/>
  <c r="C216" i="12"/>
  <c r="E215" i="12"/>
  <c r="C215" i="12"/>
  <c r="E214" i="12"/>
  <c r="C214" i="12"/>
  <c r="E213" i="12"/>
  <c r="C213" i="12"/>
  <c r="E212" i="12"/>
  <c r="C212" i="12"/>
  <c r="E211" i="12"/>
  <c r="C211" i="12"/>
  <c r="E210" i="12"/>
  <c r="C210" i="12"/>
  <c r="E209" i="12"/>
  <c r="C209" i="12"/>
  <c r="E208" i="12"/>
  <c r="C208" i="12"/>
  <c r="E207" i="12"/>
  <c r="C207" i="12"/>
  <c r="E206" i="12"/>
  <c r="C206" i="12"/>
  <c r="E205" i="12"/>
  <c r="C205" i="12"/>
  <c r="E204" i="12"/>
  <c r="C204" i="12"/>
  <c r="E203" i="12"/>
  <c r="C203" i="12"/>
  <c r="E202" i="12"/>
  <c r="C202" i="12"/>
  <c r="E201" i="12"/>
  <c r="C201" i="12"/>
  <c r="E200" i="12"/>
  <c r="C200" i="12"/>
  <c r="E199" i="12"/>
  <c r="C199" i="12"/>
  <c r="E198" i="12"/>
  <c r="C198" i="12"/>
  <c r="E197" i="12"/>
  <c r="C197" i="12"/>
  <c r="D195" i="12"/>
  <c r="B195" i="12"/>
  <c r="E194" i="12"/>
  <c r="C194" i="12"/>
  <c r="E193" i="12"/>
  <c r="C193" i="12"/>
  <c r="E192" i="12"/>
  <c r="C192" i="12"/>
  <c r="E191" i="12"/>
  <c r="C191" i="12"/>
  <c r="E190" i="12"/>
  <c r="C190" i="12"/>
  <c r="E189" i="12"/>
  <c r="C189" i="12"/>
  <c r="E188" i="12"/>
  <c r="C188" i="12"/>
  <c r="E187" i="12"/>
  <c r="C187" i="12"/>
  <c r="E186" i="12"/>
  <c r="C186" i="12"/>
  <c r="E185" i="12"/>
  <c r="C185" i="12"/>
  <c r="E184" i="12"/>
  <c r="C184" i="12"/>
  <c r="E183" i="12"/>
  <c r="C183" i="12"/>
  <c r="E182" i="12"/>
  <c r="C182" i="12"/>
  <c r="E181" i="12"/>
  <c r="C181" i="12"/>
  <c r="E180" i="12"/>
  <c r="C180" i="12"/>
  <c r="E179" i="12"/>
  <c r="C179" i="12"/>
  <c r="E178" i="12"/>
  <c r="C178" i="12"/>
  <c r="E177" i="12"/>
  <c r="C177" i="12"/>
  <c r="E176" i="12"/>
  <c r="C176" i="12"/>
  <c r="E175" i="12"/>
  <c r="C175" i="12"/>
  <c r="E174" i="12"/>
  <c r="C174" i="12"/>
  <c r="E173" i="12"/>
  <c r="C173" i="12"/>
  <c r="E172" i="12"/>
  <c r="C172" i="12"/>
  <c r="E171" i="12"/>
  <c r="C171" i="12"/>
  <c r="E170" i="12"/>
  <c r="C170" i="12"/>
  <c r="E169" i="12"/>
  <c r="C169" i="12"/>
  <c r="E168" i="12"/>
  <c r="C168" i="12"/>
  <c r="E167" i="12"/>
  <c r="C167" i="12"/>
  <c r="E166" i="12"/>
  <c r="C166" i="12"/>
  <c r="E165" i="12"/>
  <c r="C165" i="12"/>
  <c r="D163" i="12"/>
  <c r="B163" i="12"/>
  <c r="E162" i="12"/>
  <c r="C162" i="12"/>
  <c r="E161" i="12"/>
  <c r="C161" i="12"/>
  <c r="E160" i="12"/>
  <c r="C160" i="12"/>
  <c r="E159" i="12"/>
  <c r="C159" i="12"/>
  <c r="E158" i="12"/>
  <c r="C158" i="12"/>
  <c r="E157" i="12"/>
  <c r="C157" i="12"/>
  <c r="E156" i="12"/>
  <c r="C156" i="12"/>
  <c r="E155" i="12"/>
  <c r="C155" i="12"/>
  <c r="E154" i="12"/>
  <c r="C154" i="12"/>
  <c r="E153" i="12"/>
  <c r="C153" i="12"/>
  <c r="E152" i="12"/>
  <c r="C152" i="12"/>
  <c r="E151" i="12"/>
  <c r="C151" i="12"/>
  <c r="E150" i="12"/>
  <c r="C150" i="12"/>
  <c r="E149" i="12"/>
  <c r="C149" i="12"/>
  <c r="E148" i="12"/>
  <c r="C148" i="12"/>
  <c r="E147" i="12"/>
  <c r="C147" i="12"/>
  <c r="E146" i="12"/>
  <c r="C146" i="12"/>
  <c r="E145" i="12"/>
  <c r="C145" i="12"/>
  <c r="E144" i="12"/>
  <c r="C144" i="12"/>
  <c r="E143" i="12"/>
  <c r="C143" i="12"/>
  <c r="E142" i="12"/>
  <c r="C142" i="12"/>
  <c r="E141" i="12"/>
  <c r="C141" i="12"/>
  <c r="E140" i="12"/>
  <c r="C140" i="12"/>
  <c r="E139" i="12"/>
  <c r="C139" i="12"/>
  <c r="E138" i="12"/>
  <c r="C138" i="12"/>
  <c r="E137" i="12"/>
  <c r="C137" i="12"/>
  <c r="E136" i="12"/>
  <c r="C136" i="12"/>
  <c r="E135" i="12"/>
  <c r="C135" i="12"/>
  <c r="E134" i="12"/>
  <c r="C134" i="12"/>
  <c r="E133" i="12"/>
  <c r="C133" i="12"/>
  <c r="E132" i="12"/>
  <c r="C132" i="12"/>
  <c r="D130" i="12"/>
  <c r="B130" i="12"/>
  <c r="E129" i="12"/>
  <c r="C129" i="12"/>
  <c r="E128" i="12"/>
  <c r="C128" i="12"/>
  <c r="E127" i="12"/>
  <c r="C127" i="12"/>
  <c r="E126" i="12"/>
  <c r="C126" i="12"/>
  <c r="E125" i="12"/>
  <c r="C125" i="12"/>
  <c r="E124" i="12"/>
  <c r="C124" i="12"/>
  <c r="E123" i="12"/>
  <c r="C123" i="12"/>
  <c r="E122" i="12"/>
  <c r="C122" i="12"/>
  <c r="E121" i="12"/>
  <c r="C121" i="12"/>
  <c r="E120" i="12"/>
  <c r="C120" i="12"/>
  <c r="E119" i="12"/>
  <c r="C119" i="12"/>
  <c r="E118" i="12"/>
  <c r="C118" i="12"/>
  <c r="E117" i="12"/>
  <c r="C117" i="12"/>
  <c r="E116" i="12"/>
  <c r="C116" i="12"/>
  <c r="E115" i="12"/>
  <c r="C115" i="12"/>
  <c r="E114" i="12"/>
  <c r="C114" i="12"/>
  <c r="E113" i="12"/>
  <c r="C113" i="12"/>
  <c r="E112" i="12"/>
  <c r="C112" i="12"/>
  <c r="E111" i="12"/>
  <c r="C111" i="12"/>
  <c r="E110" i="12"/>
  <c r="C110" i="12"/>
  <c r="E109" i="12"/>
  <c r="C109" i="12"/>
  <c r="E108" i="12"/>
  <c r="C108" i="12"/>
  <c r="E107" i="12"/>
  <c r="C107" i="12"/>
  <c r="E106" i="12"/>
  <c r="C106" i="12"/>
  <c r="E105" i="12"/>
  <c r="C105" i="12"/>
  <c r="E104" i="12"/>
  <c r="C104" i="12"/>
  <c r="E103" i="12"/>
  <c r="C103" i="12"/>
  <c r="E102" i="12"/>
  <c r="C102" i="12"/>
  <c r="E101" i="12"/>
  <c r="C101" i="12"/>
  <c r="E100" i="12"/>
  <c r="C100" i="12"/>
  <c r="C97" i="12"/>
  <c r="E97" i="12"/>
  <c r="D98" i="12"/>
  <c r="B98" i="12"/>
  <c r="E96" i="12"/>
  <c r="C96" i="12"/>
  <c r="E95" i="12"/>
  <c r="C95" i="12"/>
  <c r="E94" i="12"/>
  <c r="C94" i="12"/>
  <c r="E93" i="12"/>
  <c r="C93" i="12"/>
  <c r="E92" i="12"/>
  <c r="C92" i="12"/>
  <c r="E91" i="12"/>
  <c r="C91" i="12"/>
  <c r="E90" i="12"/>
  <c r="C90" i="12"/>
  <c r="E89" i="12"/>
  <c r="C89" i="12"/>
  <c r="E88" i="12"/>
  <c r="C88" i="12"/>
  <c r="E87" i="12"/>
  <c r="C87" i="12"/>
  <c r="E86" i="12"/>
  <c r="C86" i="12"/>
  <c r="E85" i="12"/>
  <c r="C85" i="12"/>
  <c r="E84" i="12"/>
  <c r="C84" i="12"/>
  <c r="E83" i="12"/>
  <c r="C83" i="12"/>
  <c r="E82" i="12"/>
  <c r="C82" i="12"/>
  <c r="E81" i="12"/>
  <c r="C81" i="12"/>
  <c r="E80" i="12"/>
  <c r="C80" i="12"/>
  <c r="E79" i="12"/>
  <c r="C79" i="12"/>
  <c r="E78" i="12"/>
  <c r="C78" i="12"/>
  <c r="E77" i="12"/>
  <c r="C77" i="12"/>
  <c r="E76" i="12"/>
  <c r="C76" i="12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C69" i="12"/>
  <c r="E68" i="12"/>
  <c r="C68" i="12"/>
  <c r="E67" i="12"/>
  <c r="C67" i="12"/>
  <c r="D65" i="12"/>
  <c r="B65" i="12"/>
  <c r="F175" i="12" l="1"/>
  <c r="F179" i="12"/>
  <c r="F183" i="12"/>
  <c r="F191" i="12"/>
  <c r="F200" i="12"/>
  <c r="F212" i="12"/>
  <c r="F216" i="12"/>
  <c r="F220" i="12"/>
  <c r="F224" i="12"/>
  <c r="F237" i="12"/>
  <c r="F253" i="12"/>
  <c r="F257" i="12"/>
  <c r="F246" i="12"/>
  <c r="F254" i="12"/>
  <c r="F214" i="12"/>
  <c r="F218" i="12"/>
  <c r="F222" i="12"/>
  <c r="F231" i="12"/>
  <c r="F243" i="12"/>
  <c r="F219" i="12"/>
  <c r="F223" i="12"/>
  <c r="F232" i="12"/>
  <c r="F244" i="12"/>
  <c r="F248" i="12"/>
  <c r="F260" i="12"/>
  <c r="F238" i="12"/>
  <c r="F258" i="12"/>
  <c r="F240" i="12"/>
  <c r="F251" i="12"/>
  <c r="F236" i="12"/>
  <c r="F255" i="12"/>
  <c r="F259" i="12"/>
  <c r="F247" i="12"/>
  <c r="F201" i="12"/>
  <c r="F205" i="12"/>
  <c r="F252" i="12"/>
  <c r="F256" i="12"/>
  <c r="C261" i="12"/>
  <c r="E261" i="12"/>
  <c r="F230" i="12"/>
  <c r="F235" i="12"/>
  <c r="F239" i="12"/>
  <c r="F233" i="12"/>
  <c r="F250" i="12"/>
  <c r="F234" i="12"/>
  <c r="F241" i="12"/>
  <c r="F245" i="12"/>
  <c r="F242" i="12"/>
  <c r="F249" i="12"/>
  <c r="F207" i="12"/>
  <c r="F211" i="12"/>
  <c r="F227" i="12"/>
  <c r="F155" i="12"/>
  <c r="F180" i="12"/>
  <c r="F213" i="12"/>
  <c r="F225" i="12"/>
  <c r="F171" i="12"/>
  <c r="F162" i="12"/>
  <c r="F181" i="12"/>
  <c r="F189" i="12"/>
  <c r="F226" i="12"/>
  <c r="F174" i="12"/>
  <c r="F182" i="12"/>
  <c r="F199" i="12"/>
  <c r="F203" i="12"/>
  <c r="F168" i="12"/>
  <c r="F204" i="12"/>
  <c r="F208" i="12"/>
  <c r="F215" i="12"/>
  <c r="F172" i="12"/>
  <c r="C228" i="12"/>
  <c r="E228" i="12"/>
  <c r="F177" i="12"/>
  <c r="F198" i="12"/>
  <c r="F202" i="12"/>
  <c r="F217" i="12"/>
  <c r="F221" i="12"/>
  <c r="F170" i="12"/>
  <c r="F206" i="12"/>
  <c r="F210" i="12"/>
  <c r="F197" i="12"/>
  <c r="F209" i="12"/>
  <c r="F194" i="12"/>
  <c r="C195" i="12"/>
  <c r="F190" i="12"/>
  <c r="F165" i="12"/>
  <c r="F187" i="12"/>
  <c r="F146" i="12"/>
  <c r="F173" i="12"/>
  <c r="F188" i="12"/>
  <c r="F167" i="12"/>
  <c r="F185" i="12"/>
  <c r="F193" i="12"/>
  <c r="F169" i="12"/>
  <c r="F192" i="12"/>
  <c r="F176" i="12"/>
  <c r="F186" i="12"/>
  <c r="E195" i="12"/>
  <c r="F178" i="12"/>
  <c r="F184" i="12"/>
  <c r="F133" i="12"/>
  <c r="F137" i="12"/>
  <c r="F141" i="12"/>
  <c r="F157" i="12"/>
  <c r="F161" i="12"/>
  <c r="F144" i="12"/>
  <c r="F148" i="12"/>
  <c r="F152" i="12"/>
  <c r="F166" i="12"/>
  <c r="F136" i="12"/>
  <c r="F160" i="12"/>
  <c r="F154" i="12"/>
  <c r="F138" i="12"/>
  <c r="F142" i="12"/>
  <c r="F156" i="12"/>
  <c r="F88" i="12"/>
  <c r="F134" i="12"/>
  <c r="F150" i="12"/>
  <c r="F158" i="12"/>
  <c r="F140" i="12"/>
  <c r="F96" i="12"/>
  <c r="F105" i="12"/>
  <c r="F125" i="12"/>
  <c r="F147" i="12"/>
  <c r="F151" i="12"/>
  <c r="E163" i="12"/>
  <c r="F145" i="12"/>
  <c r="F135" i="12"/>
  <c r="F149" i="12"/>
  <c r="F159" i="12"/>
  <c r="C163" i="12"/>
  <c r="F139" i="12"/>
  <c r="F143" i="12"/>
  <c r="F153" i="12"/>
  <c r="F132" i="12"/>
  <c r="F124" i="12"/>
  <c r="F129" i="12"/>
  <c r="C130" i="12"/>
  <c r="F108" i="12"/>
  <c r="F116" i="12"/>
  <c r="F128" i="12"/>
  <c r="F106" i="12"/>
  <c r="F114" i="12"/>
  <c r="F118" i="12"/>
  <c r="F74" i="12"/>
  <c r="F78" i="12"/>
  <c r="F90" i="12"/>
  <c r="F94" i="12"/>
  <c r="F112" i="12"/>
  <c r="F127" i="12"/>
  <c r="F113" i="12"/>
  <c r="F120" i="12"/>
  <c r="F121" i="12"/>
  <c r="F119" i="12"/>
  <c r="F122" i="12"/>
  <c r="F103" i="12"/>
  <c r="F107" i="12"/>
  <c r="F115" i="12"/>
  <c r="F110" i="12"/>
  <c r="F117" i="12"/>
  <c r="E130" i="12"/>
  <c r="F111" i="12"/>
  <c r="F100" i="12"/>
  <c r="F104" i="12"/>
  <c r="F101" i="12"/>
  <c r="F126" i="12"/>
  <c r="F69" i="12"/>
  <c r="F81" i="12"/>
  <c r="F123" i="12"/>
  <c r="F102" i="12"/>
  <c r="F109" i="12"/>
  <c r="F93" i="12"/>
  <c r="F97" i="12"/>
  <c r="F80" i="12"/>
  <c r="F73" i="12"/>
  <c r="F68" i="12"/>
  <c r="F89" i="12"/>
  <c r="F75" i="12"/>
  <c r="F79" i="12"/>
  <c r="F91" i="12"/>
  <c r="F95" i="12"/>
  <c r="F72" i="12"/>
  <c r="F83" i="12"/>
  <c r="F87" i="12"/>
  <c r="F76" i="12"/>
  <c r="F77" i="12"/>
  <c r="F84" i="12"/>
  <c r="F70" i="12"/>
  <c r="F85" i="12"/>
  <c r="F92" i="12"/>
  <c r="C98" i="12"/>
  <c r="F71" i="12"/>
  <c r="F82" i="12"/>
  <c r="F86" i="12"/>
  <c r="E98" i="12"/>
  <c r="F67" i="12"/>
  <c r="E64" i="12"/>
  <c r="C64" i="12"/>
  <c r="E63" i="12"/>
  <c r="C63" i="12"/>
  <c r="E62" i="12"/>
  <c r="C62" i="12"/>
  <c r="E61" i="12"/>
  <c r="C61" i="12"/>
  <c r="E60" i="12"/>
  <c r="C60" i="12"/>
  <c r="E59" i="12"/>
  <c r="C59" i="12"/>
  <c r="E58" i="12"/>
  <c r="C58" i="12"/>
  <c r="E57" i="12"/>
  <c r="C57" i="12"/>
  <c r="E56" i="12"/>
  <c r="C56" i="12"/>
  <c r="E55" i="12"/>
  <c r="C55" i="12"/>
  <c r="E54" i="12"/>
  <c r="C54" i="12"/>
  <c r="E53" i="12"/>
  <c r="C53" i="12"/>
  <c r="E52" i="12"/>
  <c r="C52" i="12"/>
  <c r="E51" i="12"/>
  <c r="C51" i="12"/>
  <c r="E50" i="12"/>
  <c r="C50" i="12"/>
  <c r="E49" i="12"/>
  <c r="C49" i="12"/>
  <c r="E48" i="12"/>
  <c r="C48" i="12"/>
  <c r="E47" i="12"/>
  <c r="C47" i="12"/>
  <c r="E46" i="12"/>
  <c r="C46" i="12"/>
  <c r="E45" i="12"/>
  <c r="C45" i="12"/>
  <c r="E44" i="12"/>
  <c r="C44" i="12"/>
  <c r="E43" i="12"/>
  <c r="C43" i="12"/>
  <c r="E42" i="12"/>
  <c r="C42" i="12"/>
  <c r="E41" i="12"/>
  <c r="C41" i="12"/>
  <c r="E40" i="12"/>
  <c r="C40" i="12"/>
  <c r="E39" i="12"/>
  <c r="C39" i="12"/>
  <c r="E38" i="12"/>
  <c r="C38" i="12"/>
  <c r="E37" i="12"/>
  <c r="C37" i="12"/>
  <c r="C28" i="12"/>
  <c r="D35" i="12"/>
  <c r="B35" i="12"/>
  <c r="E34" i="12"/>
  <c r="C34" i="12"/>
  <c r="E33" i="12"/>
  <c r="C33" i="12"/>
  <c r="E32" i="12"/>
  <c r="C32" i="12"/>
  <c r="E31" i="12"/>
  <c r="C31" i="12"/>
  <c r="E30" i="12"/>
  <c r="C30" i="12"/>
  <c r="E29" i="12"/>
  <c r="C29" i="12"/>
  <c r="E28" i="12"/>
  <c r="E27" i="12"/>
  <c r="C27" i="12"/>
  <c r="E26" i="12"/>
  <c r="C26" i="12"/>
  <c r="E25" i="12"/>
  <c r="C25" i="12"/>
  <c r="E24" i="12"/>
  <c r="C24" i="12"/>
  <c r="E23" i="12"/>
  <c r="C23" i="12"/>
  <c r="E22" i="12"/>
  <c r="C22" i="12"/>
  <c r="E21" i="12"/>
  <c r="C21" i="12"/>
  <c r="E20" i="12"/>
  <c r="C20" i="12"/>
  <c r="E19" i="12"/>
  <c r="C19" i="12"/>
  <c r="E18" i="12"/>
  <c r="C18" i="12"/>
  <c r="E17" i="12"/>
  <c r="C17" i="12"/>
  <c r="E16" i="12"/>
  <c r="C16" i="12"/>
  <c r="E15" i="12"/>
  <c r="C15" i="12"/>
  <c r="E14" i="12"/>
  <c r="C14" i="12"/>
  <c r="E13" i="12"/>
  <c r="C13" i="12"/>
  <c r="E12" i="12"/>
  <c r="C12" i="12"/>
  <c r="E11" i="12"/>
  <c r="C11" i="12"/>
  <c r="E10" i="12"/>
  <c r="C10" i="12"/>
  <c r="E9" i="12"/>
  <c r="C9" i="12"/>
  <c r="E8" i="12"/>
  <c r="C8" i="12"/>
  <c r="E7" i="12"/>
  <c r="C7" i="12"/>
  <c r="E6" i="12"/>
  <c r="C6" i="12"/>
  <c r="E5" i="12"/>
  <c r="C5" i="12"/>
  <c r="E4" i="12"/>
  <c r="C4" i="12"/>
  <c r="F228" i="12" l="1"/>
  <c r="F261" i="12"/>
  <c r="F195" i="12"/>
  <c r="F163" i="12"/>
  <c r="F130" i="12"/>
  <c r="F11" i="12"/>
  <c r="F15" i="12"/>
  <c r="F64" i="12"/>
  <c r="F41" i="12"/>
  <c r="F98" i="12"/>
  <c r="F49" i="12"/>
  <c r="F8" i="12"/>
  <c r="F55" i="12"/>
  <c r="F47" i="12"/>
  <c r="E65" i="12"/>
  <c r="F38" i="12"/>
  <c r="F42" i="12"/>
  <c r="F46" i="12"/>
  <c r="F50" i="12"/>
  <c r="F54" i="12"/>
  <c r="F43" i="12"/>
  <c r="F51" i="12"/>
  <c r="F17" i="12"/>
  <c r="F52" i="12"/>
  <c r="F60" i="12"/>
  <c r="C65" i="12"/>
  <c r="F53" i="12"/>
  <c r="F45" i="12"/>
  <c r="F56" i="12"/>
  <c r="F61" i="12"/>
  <c r="F58" i="12"/>
  <c r="F62" i="12"/>
  <c r="F40" i="12"/>
  <c r="F44" i="12"/>
  <c r="F48" i="12"/>
  <c r="F59" i="12"/>
  <c r="F63" i="12"/>
  <c r="F39" i="12"/>
  <c r="F57" i="12"/>
  <c r="F33" i="12"/>
  <c r="F37" i="12"/>
  <c r="F25" i="12"/>
  <c r="F18" i="12"/>
  <c r="F26" i="12"/>
  <c r="F20" i="12"/>
  <c r="F12" i="12"/>
  <c r="F5" i="12"/>
  <c r="F13" i="12"/>
  <c r="F10" i="12"/>
  <c r="F14" i="12"/>
  <c r="F21" i="12"/>
  <c r="F22" i="12"/>
  <c r="C35" i="12"/>
  <c r="F19" i="12"/>
  <c r="F27" i="12"/>
  <c r="F28" i="12"/>
  <c r="F29" i="12"/>
  <c r="F6" i="12"/>
  <c r="F30" i="12"/>
  <c r="F4" i="12"/>
  <c r="F9" i="12"/>
  <c r="F16" i="12"/>
  <c r="F23" i="12"/>
  <c r="F34" i="12"/>
  <c r="F24" i="12"/>
  <c r="F31" i="12"/>
  <c r="F7" i="12"/>
  <c r="F32" i="12"/>
  <c r="E35" i="12"/>
  <c r="D392" i="11"/>
  <c r="B392" i="11"/>
  <c r="E391" i="11"/>
  <c r="C391" i="11"/>
  <c r="E390" i="11"/>
  <c r="C390" i="11"/>
  <c r="E389" i="11"/>
  <c r="C389" i="11"/>
  <c r="F389" i="11" s="1"/>
  <c r="E388" i="11"/>
  <c r="F388" i="11" s="1"/>
  <c r="C388" i="11"/>
  <c r="E387" i="11"/>
  <c r="C387" i="11"/>
  <c r="E386" i="11"/>
  <c r="C386" i="11"/>
  <c r="E385" i="11"/>
  <c r="C385" i="11"/>
  <c r="F385" i="11" s="1"/>
  <c r="E384" i="11"/>
  <c r="C384" i="11"/>
  <c r="E383" i="11"/>
  <c r="C383" i="11"/>
  <c r="E382" i="11"/>
  <c r="C382" i="11"/>
  <c r="E381" i="11"/>
  <c r="C381" i="11"/>
  <c r="F381" i="11" s="1"/>
  <c r="E380" i="11"/>
  <c r="F380" i="11" s="1"/>
  <c r="C380" i="11"/>
  <c r="E379" i="11"/>
  <c r="C379" i="11"/>
  <c r="E378" i="11"/>
  <c r="C378" i="11"/>
  <c r="E377" i="11"/>
  <c r="C377" i="11"/>
  <c r="F377" i="11" s="1"/>
  <c r="E376" i="11"/>
  <c r="C376" i="11"/>
  <c r="E375" i="11"/>
  <c r="C375" i="11"/>
  <c r="E374" i="11"/>
  <c r="C374" i="11"/>
  <c r="E373" i="11"/>
  <c r="C373" i="11"/>
  <c r="F373" i="11" s="1"/>
  <c r="E372" i="11"/>
  <c r="C372" i="11"/>
  <c r="E371" i="11"/>
  <c r="C371" i="11"/>
  <c r="E370" i="11"/>
  <c r="C370" i="11"/>
  <c r="E369" i="11"/>
  <c r="C369" i="11"/>
  <c r="E368" i="11"/>
  <c r="C368" i="11"/>
  <c r="E367" i="11"/>
  <c r="C367" i="11"/>
  <c r="E366" i="11"/>
  <c r="C366" i="11"/>
  <c r="E365" i="11"/>
  <c r="C365" i="11"/>
  <c r="F365" i="11" s="1"/>
  <c r="E364" i="11"/>
  <c r="F364" i="11" s="1"/>
  <c r="C364" i="11"/>
  <c r="E363" i="11"/>
  <c r="C363" i="11"/>
  <c r="E362" i="11"/>
  <c r="C362" i="11"/>
  <c r="E361" i="11"/>
  <c r="C361" i="11"/>
  <c r="F361" i="11" s="1"/>
  <c r="F376" i="11" l="1"/>
  <c r="F384" i="11"/>
  <c r="F369" i="11"/>
  <c r="E392" i="11"/>
  <c r="C392" i="11"/>
  <c r="F366" i="11"/>
  <c r="F363" i="11"/>
  <c r="F367" i="11"/>
  <c r="F371" i="11"/>
  <c r="F375" i="11"/>
  <c r="F379" i="11"/>
  <c r="F383" i="11"/>
  <c r="F387" i="11"/>
  <c r="F391" i="11"/>
  <c r="F65" i="12"/>
  <c r="F370" i="11"/>
  <c r="F374" i="11"/>
  <c r="F378" i="11"/>
  <c r="F382" i="11"/>
  <c r="F386" i="11"/>
  <c r="F390" i="11"/>
  <c r="F368" i="11"/>
  <c r="F372" i="11"/>
  <c r="F362" i="11"/>
  <c r="D359" i="11"/>
  <c r="B359" i="11"/>
  <c r="E358" i="11"/>
  <c r="C358" i="11"/>
  <c r="F358" i="11" s="1"/>
  <c r="E357" i="11"/>
  <c r="C357" i="11"/>
  <c r="E356" i="11"/>
  <c r="C356" i="11"/>
  <c r="E355" i="11"/>
  <c r="C355" i="11"/>
  <c r="F355" i="11" s="1"/>
  <c r="E354" i="11"/>
  <c r="C354" i="11"/>
  <c r="E353" i="11"/>
  <c r="C353" i="11"/>
  <c r="E352" i="11"/>
  <c r="C352" i="11"/>
  <c r="E351" i="11"/>
  <c r="C351" i="11"/>
  <c r="E350" i="11"/>
  <c r="C350" i="11"/>
  <c r="F350" i="11" s="1"/>
  <c r="E349" i="11"/>
  <c r="C349" i="11"/>
  <c r="E348" i="11"/>
  <c r="C348" i="11"/>
  <c r="E347" i="11"/>
  <c r="C347" i="11"/>
  <c r="F347" i="11" s="1"/>
  <c r="E346" i="11"/>
  <c r="C346" i="11"/>
  <c r="E345" i="11"/>
  <c r="C345" i="11"/>
  <c r="E344" i="11"/>
  <c r="C344" i="11"/>
  <c r="E343" i="11"/>
  <c r="C343" i="11"/>
  <c r="F343" i="11" s="1"/>
  <c r="E342" i="11"/>
  <c r="C342" i="11"/>
  <c r="F342" i="11" s="1"/>
  <c r="E341" i="11"/>
  <c r="C341" i="11"/>
  <c r="E340" i="11"/>
  <c r="C340" i="11"/>
  <c r="E339" i="11"/>
  <c r="C339" i="11"/>
  <c r="F339" i="11" s="1"/>
  <c r="E338" i="11"/>
  <c r="C338" i="11"/>
  <c r="E337" i="11"/>
  <c r="C337" i="11"/>
  <c r="E336" i="11"/>
  <c r="C336" i="11"/>
  <c r="E335" i="11"/>
  <c r="C335" i="11"/>
  <c r="F335" i="11" s="1"/>
  <c r="E334" i="11"/>
  <c r="C334" i="11"/>
  <c r="F334" i="11" s="1"/>
  <c r="E333" i="11"/>
  <c r="C333" i="11"/>
  <c r="E332" i="11"/>
  <c r="C332" i="11"/>
  <c r="E331" i="11"/>
  <c r="C331" i="11"/>
  <c r="E330" i="11"/>
  <c r="C330" i="11"/>
  <c r="E329" i="11"/>
  <c r="F329" i="11" s="1"/>
  <c r="C329" i="11"/>
  <c r="F341" i="11" l="1"/>
  <c r="F345" i="11"/>
  <c r="F349" i="11"/>
  <c r="F357" i="11"/>
  <c r="F332" i="11"/>
  <c r="F392" i="11"/>
  <c r="F353" i="11"/>
  <c r="F359" i="11" s="1"/>
  <c r="F331" i="11"/>
  <c r="F337" i="11"/>
  <c r="F351" i="11"/>
  <c r="F336" i="11"/>
  <c r="F340" i="11"/>
  <c r="F344" i="11"/>
  <c r="F348" i="11"/>
  <c r="F356" i="11"/>
  <c r="F333" i="11"/>
  <c r="F352" i="11"/>
  <c r="F330" i="11"/>
  <c r="F338" i="11"/>
  <c r="C359" i="11"/>
  <c r="F346" i="11"/>
  <c r="F354" i="11"/>
  <c r="E359" i="11"/>
  <c r="D327" i="11"/>
  <c r="B327" i="11"/>
  <c r="E326" i="11" l="1"/>
  <c r="C326" i="11"/>
  <c r="E325" i="11"/>
  <c r="C325" i="11"/>
  <c r="F325" i="11" s="1"/>
  <c r="E324" i="11"/>
  <c r="C324" i="11"/>
  <c r="F324" i="11" s="1"/>
  <c r="E323" i="11"/>
  <c r="C323" i="11"/>
  <c r="F323" i="11" s="1"/>
  <c r="E322" i="11"/>
  <c r="C322" i="11"/>
  <c r="F322" i="11" s="1"/>
  <c r="E321" i="11"/>
  <c r="C321" i="11"/>
  <c r="F321" i="11" s="1"/>
  <c r="E320" i="11"/>
  <c r="C320" i="11"/>
  <c r="E319" i="11"/>
  <c r="C319" i="11"/>
  <c r="F319" i="11" s="1"/>
  <c r="E318" i="11"/>
  <c r="C318" i="11"/>
  <c r="E317" i="11"/>
  <c r="C317" i="11"/>
  <c r="F317" i="11" s="1"/>
  <c r="E316" i="11"/>
  <c r="C316" i="11"/>
  <c r="E315" i="11"/>
  <c r="C315" i="11"/>
  <c r="F315" i="11" s="1"/>
  <c r="E314" i="11"/>
  <c r="C314" i="11"/>
  <c r="E313" i="11"/>
  <c r="C313" i="11"/>
  <c r="E312" i="11"/>
  <c r="C312" i="11"/>
  <c r="E311" i="11"/>
  <c r="C311" i="11"/>
  <c r="E310" i="11"/>
  <c r="C310" i="11"/>
  <c r="E309" i="11"/>
  <c r="C309" i="11"/>
  <c r="E308" i="11"/>
  <c r="C308" i="11"/>
  <c r="E307" i="11"/>
  <c r="C307" i="11"/>
  <c r="E306" i="11"/>
  <c r="C306" i="11"/>
  <c r="E305" i="11"/>
  <c r="C305" i="11"/>
  <c r="F305" i="11" s="1"/>
  <c r="E304" i="11"/>
  <c r="C304" i="11"/>
  <c r="E303" i="11"/>
  <c r="C303" i="11"/>
  <c r="E302" i="11"/>
  <c r="C302" i="11"/>
  <c r="E301" i="11"/>
  <c r="C301" i="11"/>
  <c r="E300" i="11"/>
  <c r="C300" i="11"/>
  <c r="F300" i="11" s="1"/>
  <c r="E299" i="11"/>
  <c r="C299" i="11"/>
  <c r="E298" i="11"/>
  <c r="C298" i="11"/>
  <c r="E297" i="11"/>
  <c r="C297" i="11"/>
  <c r="E296" i="11"/>
  <c r="C296" i="11"/>
  <c r="B262" i="11"/>
  <c r="D294" i="11"/>
  <c r="B294" i="11"/>
  <c r="E293" i="11"/>
  <c r="C293" i="11"/>
  <c r="E292" i="11"/>
  <c r="C292" i="11"/>
  <c r="E291" i="11"/>
  <c r="C291" i="11"/>
  <c r="E290" i="11"/>
  <c r="C290" i="11"/>
  <c r="E289" i="11"/>
  <c r="C289" i="11"/>
  <c r="E288" i="11"/>
  <c r="C288" i="11"/>
  <c r="E287" i="11"/>
  <c r="C287" i="11"/>
  <c r="E286" i="11"/>
  <c r="C286" i="11"/>
  <c r="E285" i="11"/>
  <c r="C285" i="11"/>
  <c r="E284" i="11"/>
  <c r="C284" i="11"/>
  <c r="E283" i="11"/>
  <c r="C283" i="11"/>
  <c r="E282" i="11"/>
  <c r="C282" i="11"/>
  <c r="E281" i="11"/>
  <c r="C281" i="11"/>
  <c r="E280" i="11"/>
  <c r="C280" i="11"/>
  <c r="E279" i="11"/>
  <c r="C279" i="11"/>
  <c r="E278" i="11"/>
  <c r="C278" i="11"/>
  <c r="E277" i="11"/>
  <c r="C277" i="11"/>
  <c r="E276" i="11"/>
  <c r="C276" i="11"/>
  <c r="E275" i="11"/>
  <c r="C275" i="11"/>
  <c r="E274" i="11"/>
  <c r="C274" i="11"/>
  <c r="E273" i="11"/>
  <c r="C273" i="11"/>
  <c r="E272" i="11"/>
  <c r="C272" i="11"/>
  <c r="E271" i="11"/>
  <c r="C271" i="11"/>
  <c r="E270" i="11"/>
  <c r="C270" i="11"/>
  <c r="E269" i="11"/>
  <c r="C269" i="11"/>
  <c r="E268" i="11"/>
  <c r="C268" i="11"/>
  <c r="E267" i="11"/>
  <c r="C267" i="11"/>
  <c r="E266" i="11"/>
  <c r="C266" i="11"/>
  <c r="E265" i="11"/>
  <c r="C265" i="11"/>
  <c r="E264" i="11"/>
  <c r="C264" i="11"/>
  <c r="D262" i="11"/>
  <c r="E261" i="11"/>
  <c r="C261" i="11"/>
  <c r="E260" i="11"/>
  <c r="C260" i="11"/>
  <c r="E259" i="11"/>
  <c r="C259" i="11"/>
  <c r="E258" i="11"/>
  <c r="C258" i="11"/>
  <c r="E257" i="11"/>
  <c r="C257" i="11"/>
  <c r="E256" i="11"/>
  <c r="C256" i="11"/>
  <c r="E255" i="11"/>
  <c r="C255" i="11"/>
  <c r="E254" i="11"/>
  <c r="C254" i="11"/>
  <c r="E253" i="11"/>
  <c r="C253" i="11"/>
  <c r="E252" i="11"/>
  <c r="C252" i="11"/>
  <c r="E251" i="11"/>
  <c r="C251" i="11"/>
  <c r="E250" i="11"/>
  <c r="C250" i="11"/>
  <c r="E249" i="11"/>
  <c r="C249" i="11"/>
  <c r="E248" i="11"/>
  <c r="C248" i="11"/>
  <c r="E247" i="11"/>
  <c r="C247" i="11"/>
  <c r="E246" i="11"/>
  <c r="C246" i="11"/>
  <c r="E245" i="11"/>
  <c r="C245" i="11"/>
  <c r="E244" i="11"/>
  <c r="C244" i="11"/>
  <c r="E243" i="11"/>
  <c r="C243" i="11"/>
  <c r="E242" i="11"/>
  <c r="C242" i="11"/>
  <c r="E241" i="11"/>
  <c r="C241" i="11"/>
  <c r="E240" i="11"/>
  <c r="C240" i="11"/>
  <c r="E239" i="11"/>
  <c r="C239" i="11"/>
  <c r="E238" i="11"/>
  <c r="C238" i="11"/>
  <c r="E237" i="11"/>
  <c r="C237" i="11"/>
  <c r="E236" i="11"/>
  <c r="C236" i="11"/>
  <c r="E235" i="11"/>
  <c r="C235" i="11"/>
  <c r="E234" i="11"/>
  <c r="C234" i="11"/>
  <c r="E233" i="11"/>
  <c r="C233" i="11"/>
  <c r="E232" i="11"/>
  <c r="C232" i="11"/>
  <c r="E231" i="11"/>
  <c r="C231" i="11"/>
  <c r="B229" i="10"/>
  <c r="B164" i="10"/>
  <c r="D164" i="10"/>
  <c r="B35" i="10"/>
  <c r="D35" i="10"/>
  <c r="B391" i="9"/>
  <c r="D391" i="9"/>
  <c r="B358" i="9"/>
  <c r="D358" i="9"/>
  <c r="B326" i="9"/>
  <c r="D326" i="9"/>
  <c r="B293" i="9"/>
  <c r="D293" i="9"/>
  <c r="B261" i="9"/>
  <c r="D261" i="9"/>
  <c r="B228" i="9"/>
  <c r="D228" i="9"/>
  <c r="B195" i="9"/>
  <c r="D195" i="9"/>
  <c r="B163" i="9"/>
  <c r="D163" i="9"/>
  <c r="B130" i="9"/>
  <c r="D130" i="9"/>
  <c r="B65" i="9"/>
  <c r="B35" i="9"/>
  <c r="B391" i="6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60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28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295" i="5"/>
  <c r="B29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63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30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197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65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32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00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6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37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4" i="5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198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66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33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01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6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38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4" i="11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198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66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33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01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68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37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4" i="10"/>
  <c r="C231" i="10"/>
  <c r="C232" i="10"/>
  <c r="C233" i="10"/>
  <c r="C234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61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29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296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64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35" i="10"/>
  <c r="C35" i="10" l="1"/>
  <c r="C229" i="10"/>
  <c r="F267" i="11"/>
  <c r="F275" i="11"/>
  <c r="F283" i="11"/>
  <c r="F287" i="11"/>
  <c r="C164" i="10"/>
  <c r="C293" i="5"/>
  <c r="F299" i="11"/>
  <c r="F282" i="11"/>
  <c r="F286" i="11"/>
  <c r="F290" i="11"/>
  <c r="F306" i="11"/>
  <c r="F312" i="11"/>
  <c r="F247" i="11"/>
  <c r="F310" i="11"/>
  <c r="F314" i="11"/>
  <c r="E327" i="11"/>
  <c r="F307" i="11"/>
  <c r="F268" i="11"/>
  <c r="F284" i="11"/>
  <c r="F297" i="11"/>
  <c r="F304" i="11"/>
  <c r="F308" i="11"/>
  <c r="F326" i="11"/>
  <c r="F277" i="11"/>
  <c r="F301" i="11"/>
  <c r="F320" i="11"/>
  <c r="F298" i="11"/>
  <c r="F309" i="11"/>
  <c r="F318" i="11"/>
  <c r="F302" i="11"/>
  <c r="C327" i="11"/>
  <c r="F313" i="11"/>
  <c r="F316" i="11"/>
  <c r="F303" i="11"/>
  <c r="F311" i="11"/>
  <c r="F240" i="11"/>
  <c r="F244" i="11"/>
  <c r="F251" i="11"/>
  <c r="F296" i="11"/>
  <c r="F239" i="11"/>
  <c r="F269" i="11"/>
  <c r="F273" i="11"/>
  <c r="F281" i="11"/>
  <c r="F293" i="11"/>
  <c r="F249" i="11"/>
  <c r="F266" i="11"/>
  <c r="F278" i="11"/>
  <c r="F276" i="11"/>
  <c r="F292" i="11"/>
  <c r="F270" i="11"/>
  <c r="F274" i="11"/>
  <c r="F285" i="11"/>
  <c r="F289" i="11"/>
  <c r="F291" i="11"/>
  <c r="F265" i="11"/>
  <c r="F288" i="11"/>
  <c r="F271" i="11"/>
  <c r="F272" i="11"/>
  <c r="F279" i="11"/>
  <c r="F280" i="11"/>
  <c r="F264" i="11"/>
  <c r="F250" i="11"/>
  <c r="F258" i="11"/>
  <c r="F243" i="11"/>
  <c r="F255" i="11"/>
  <c r="F259" i="11"/>
  <c r="C294" i="11"/>
  <c r="F238" i="11"/>
  <c r="F253" i="11"/>
  <c r="F257" i="11"/>
  <c r="F261" i="11"/>
  <c r="F246" i="11"/>
  <c r="E294" i="11"/>
  <c r="F235" i="11"/>
  <c r="F233" i="11"/>
  <c r="F237" i="11"/>
  <c r="F248" i="11"/>
  <c r="F252" i="11"/>
  <c r="F241" i="11"/>
  <c r="F245" i="11"/>
  <c r="F256" i="11"/>
  <c r="F260" i="11"/>
  <c r="C262" i="11"/>
  <c r="F234" i="11"/>
  <c r="E262" i="11"/>
  <c r="F242" i="11"/>
  <c r="F254" i="11"/>
  <c r="F231" i="11"/>
  <c r="F232" i="11"/>
  <c r="F236" i="11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60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28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295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63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30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197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65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32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00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6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37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4" i="9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60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28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295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63" i="6"/>
  <c r="C259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60" i="6"/>
  <c r="C230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197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65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32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00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6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37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6"/>
  <c r="C229" i="11"/>
  <c r="D229" i="11"/>
  <c r="B229" i="11"/>
  <c r="E228" i="11"/>
  <c r="F228" i="11" s="1"/>
  <c r="E227" i="11"/>
  <c r="F227" i="11" s="1"/>
  <c r="E226" i="11"/>
  <c r="E225" i="11"/>
  <c r="F225" i="11" s="1"/>
  <c r="E224" i="11"/>
  <c r="E223" i="11"/>
  <c r="E222" i="11"/>
  <c r="E221" i="11"/>
  <c r="F221" i="11" s="1"/>
  <c r="E220" i="11"/>
  <c r="F220" i="11" s="1"/>
  <c r="E219" i="11"/>
  <c r="E218" i="11"/>
  <c r="E217" i="11"/>
  <c r="E216" i="11"/>
  <c r="F216" i="11" s="1"/>
  <c r="E215" i="11"/>
  <c r="F215" i="11" s="1"/>
  <c r="E214" i="11"/>
  <c r="F214" i="11" s="1"/>
  <c r="E213" i="11"/>
  <c r="F213" i="11" s="1"/>
  <c r="E212" i="11"/>
  <c r="F212" i="11" s="1"/>
  <c r="E211" i="11"/>
  <c r="F211" i="11" s="1"/>
  <c r="E210" i="11"/>
  <c r="F210" i="11" s="1"/>
  <c r="E209" i="11"/>
  <c r="F209" i="11" s="1"/>
  <c r="E208" i="11"/>
  <c r="E207" i="11"/>
  <c r="F207" i="11" s="1"/>
  <c r="E206" i="11"/>
  <c r="F206" i="11" s="1"/>
  <c r="E205" i="11"/>
  <c r="F205" i="11" s="1"/>
  <c r="E204" i="11"/>
  <c r="F204" i="11" s="1"/>
  <c r="E203" i="11"/>
  <c r="E202" i="11"/>
  <c r="F202" i="11" s="1"/>
  <c r="E201" i="11"/>
  <c r="E200" i="11"/>
  <c r="F200" i="11" s="1"/>
  <c r="E199" i="11"/>
  <c r="F199" i="11" s="1"/>
  <c r="E198" i="11"/>
  <c r="C391" i="6" l="1"/>
  <c r="C326" i="9"/>
  <c r="F327" i="11"/>
  <c r="F294" i="11"/>
  <c r="F262" i="11"/>
  <c r="E229" i="11"/>
  <c r="C391" i="9"/>
  <c r="C65" i="9"/>
  <c r="C228" i="9"/>
  <c r="C35" i="9"/>
  <c r="C163" i="9"/>
  <c r="C358" i="9"/>
  <c r="C130" i="9"/>
  <c r="C293" i="9"/>
  <c r="C195" i="9"/>
  <c r="C261" i="9"/>
  <c r="F223" i="11"/>
  <c r="F218" i="11"/>
  <c r="F226" i="11"/>
  <c r="F203" i="11"/>
  <c r="F217" i="11"/>
  <c r="F224" i="11"/>
  <c r="F222" i="11"/>
  <c r="F201" i="11"/>
  <c r="F208" i="11"/>
  <c r="F219" i="11"/>
  <c r="F198" i="11"/>
  <c r="D196" i="11"/>
  <c r="B196" i="11"/>
  <c r="E195" i="11"/>
  <c r="E194" i="11"/>
  <c r="E193" i="11"/>
  <c r="E192" i="11"/>
  <c r="E191" i="11"/>
  <c r="E190" i="11"/>
  <c r="E189" i="11"/>
  <c r="F189" i="11" s="1"/>
  <c r="E188" i="11"/>
  <c r="F188" i="11" s="1"/>
  <c r="E187" i="11"/>
  <c r="F187" i="11" s="1"/>
  <c r="E186" i="11"/>
  <c r="E185" i="11"/>
  <c r="E184" i="11"/>
  <c r="E183" i="11"/>
  <c r="F183" i="11" s="1"/>
  <c r="E182" i="11"/>
  <c r="E181" i="11"/>
  <c r="F181" i="11" s="1"/>
  <c r="E180" i="11"/>
  <c r="F180" i="11" s="1"/>
  <c r="E179" i="11"/>
  <c r="E178" i="11"/>
  <c r="F178" i="11" s="1"/>
  <c r="E177" i="11"/>
  <c r="F177" i="11" s="1"/>
  <c r="E176" i="11"/>
  <c r="E175" i="11"/>
  <c r="F175" i="11" s="1"/>
  <c r="E174" i="11"/>
  <c r="F174" i="11" s="1"/>
  <c r="E173" i="11"/>
  <c r="E172" i="11"/>
  <c r="F172" i="11" s="1"/>
  <c r="E171" i="11"/>
  <c r="E170" i="11"/>
  <c r="E169" i="11"/>
  <c r="F169" i="11" s="1"/>
  <c r="E168" i="11"/>
  <c r="E167" i="11"/>
  <c r="F167" i="11" s="1"/>
  <c r="E166" i="11"/>
  <c r="D164" i="11"/>
  <c r="B164" i="11"/>
  <c r="E163" i="11"/>
  <c r="E162" i="11"/>
  <c r="E161" i="11"/>
  <c r="E160" i="11"/>
  <c r="E159" i="11"/>
  <c r="F159" i="11" s="1"/>
  <c r="E158" i="11"/>
  <c r="E157" i="11"/>
  <c r="F157" i="11" s="1"/>
  <c r="E156" i="11"/>
  <c r="E155" i="11"/>
  <c r="E154" i="11"/>
  <c r="E153" i="11"/>
  <c r="F153" i="11" s="1"/>
  <c r="E152" i="11"/>
  <c r="E151" i="11"/>
  <c r="E150" i="11"/>
  <c r="E149" i="11"/>
  <c r="F149" i="11" s="1"/>
  <c r="E148" i="11"/>
  <c r="E147" i="11"/>
  <c r="F147" i="11" s="1"/>
  <c r="E146" i="11"/>
  <c r="E145" i="11"/>
  <c r="E144" i="11"/>
  <c r="E143" i="11"/>
  <c r="F143" i="11" s="1"/>
  <c r="E142" i="11"/>
  <c r="E141" i="11"/>
  <c r="E140" i="11"/>
  <c r="E139" i="11"/>
  <c r="E138" i="11"/>
  <c r="E137" i="11"/>
  <c r="E136" i="11"/>
  <c r="E135" i="11"/>
  <c r="E134" i="11"/>
  <c r="E133" i="11"/>
  <c r="D131" i="11"/>
  <c r="B131" i="11"/>
  <c r="E101" i="11"/>
  <c r="F229" i="11" l="1"/>
  <c r="F176" i="11"/>
  <c r="F184" i="11"/>
  <c r="F192" i="11"/>
  <c r="C196" i="11"/>
  <c r="F170" i="11"/>
  <c r="F173" i="11"/>
  <c r="F185" i="11"/>
  <c r="F193" i="11"/>
  <c r="F133" i="11"/>
  <c r="F136" i="11"/>
  <c r="F141" i="11"/>
  <c r="F168" i="11"/>
  <c r="F152" i="11"/>
  <c r="F160" i="11"/>
  <c r="F134" i="11"/>
  <c r="F138" i="11"/>
  <c r="F150" i="11"/>
  <c r="F154" i="11"/>
  <c r="F158" i="11"/>
  <c r="F162" i="11"/>
  <c r="F171" i="11"/>
  <c r="E196" i="11"/>
  <c r="F179" i="11"/>
  <c r="F182" i="11"/>
  <c r="F186" i="11"/>
  <c r="F190" i="11"/>
  <c r="F194" i="11"/>
  <c r="F191" i="11"/>
  <c r="F195" i="11"/>
  <c r="F135" i="11"/>
  <c r="F139" i="11"/>
  <c r="F163" i="11"/>
  <c r="F148" i="11"/>
  <c r="F142" i="11"/>
  <c r="F146" i="11"/>
  <c r="F161" i="11"/>
  <c r="F166" i="11"/>
  <c r="F140" i="11"/>
  <c r="F151" i="11"/>
  <c r="F155" i="11"/>
  <c r="E164" i="11"/>
  <c r="F137" i="11"/>
  <c r="F144" i="11"/>
  <c r="F156" i="11"/>
  <c r="F145" i="11"/>
  <c r="C164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D99" i="11"/>
  <c r="B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B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D35" i="11"/>
  <c r="B35" i="11"/>
  <c r="E34" i="11"/>
  <c r="E33" i="11"/>
  <c r="E32" i="11"/>
  <c r="E31" i="11"/>
  <c r="E30" i="11"/>
  <c r="F30" i="11" s="1"/>
  <c r="E29" i="11"/>
  <c r="E28" i="11"/>
  <c r="E27" i="11"/>
  <c r="E26" i="11"/>
  <c r="E25" i="11"/>
  <c r="E24" i="11"/>
  <c r="E23" i="11"/>
  <c r="E22" i="11"/>
  <c r="F22" i="11" s="1"/>
  <c r="E21" i="11"/>
  <c r="E20" i="11"/>
  <c r="E19" i="11"/>
  <c r="E18" i="11"/>
  <c r="E17" i="11"/>
  <c r="E16" i="11"/>
  <c r="E15" i="11"/>
  <c r="E14" i="11"/>
  <c r="F14" i="11" s="1"/>
  <c r="E13" i="11"/>
  <c r="E12" i="11"/>
  <c r="E11" i="11"/>
  <c r="E10" i="11"/>
  <c r="E9" i="11"/>
  <c r="E8" i="11"/>
  <c r="E7" i="11"/>
  <c r="E6" i="11"/>
  <c r="F6" i="11" s="1"/>
  <c r="E5" i="11"/>
  <c r="E4" i="11"/>
  <c r="F196" i="11" l="1"/>
  <c r="F164" i="11"/>
  <c r="E131" i="11"/>
  <c r="F83" i="11"/>
  <c r="F107" i="11"/>
  <c r="F75" i="11"/>
  <c r="F7" i="11"/>
  <c r="F31" i="11"/>
  <c r="F91" i="11"/>
  <c r="F15" i="11"/>
  <c r="F23" i="11"/>
  <c r="F45" i="11"/>
  <c r="F53" i="11"/>
  <c r="F61" i="11"/>
  <c r="F108" i="11"/>
  <c r="F109" i="11"/>
  <c r="F117" i="11"/>
  <c r="F103" i="11"/>
  <c r="F111" i="11"/>
  <c r="F119" i="11"/>
  <c r="F127" i="11"/>
  <c r="F116" i="11"/>
  <c r="F104" i="11"/>
  <c r="F112" i="11"/>
  <c r="F120" i="11"/>
  <c r="F128" i="11"/>
  <c r="F82" i="11"/>
  <c r="F98" i="11"/>
  <c r="F43" i="11"/>
  <c r="C66" i="11"/>
  <c r="F66" i="11" s="1"/>
  <c r="F80" i="11"/>
  <c r="F51" i="11"/>
  <c r="F121" i="11"/>
  <c r="F94" i="11"/>
  <c r="F71" i="11"/>
  <c r="F87" i="11"/>
  <c r="F39" i="11"/>
  <c r="F55" i="11"/>
  <c r="F72" i="11"/>
  <c r="F96" i="11"/>
  <c r="F11" i="11"/>
  <c r="F19" i="11"/>
  <c r="F27" i="11"/>
  <c r="F125" i="11"/>
  <c r="F59" i="11"/>
  <c r="F129" i="11"/>
  <c r="C131" i="11"/>
  <c r="F47" i="11"/>
  <c r="F63" i="11"/>
  <c r="F88" i="11"/>
  <c r="F12" i="11"/>
  <c r="F105" i="11"/>
  <c r="F113" i="11"/>
  <c r="F126" i="11"/>
  <c r="F115" i="11"/>
  <c r="F123" i="11"/>
  <c r="F124" i="11"/>
  <c r="F102" i="11"/>
  <c r="F110" i="11"/>
  <c r="F118" i="11"/>
  <c r="F106" i="11"/>
  <c r="F114" i="11"/>
  <c r="F122" i="11"/>
  <c r="F130" i="11"/>
  <c r="F41" i="11"/>
  <c r="F49" i="11"/>
  <c r="F57" i="11"/>
  <c r="F65" i="11"/>
  <c r="F73" i="11"/>
  <c r="F81" i="11"/>
  <c r="F101" i="11"/>
  <c r="F89" i="11"/>
  <c r="F97" i="11"/>
  <c r="F44" i="11"/>
  <c r="F52" i="11"/>
  <c r="F60" i="11"/>
  <c r="C35" i="11"/>
  <c r="F9" i="11"/>
  <c r="F17" i="11"/>
  <c r="F25" i="11"/>
  <c r="F33" i="11"/>
  <c r="F77" i="11"/>
  <c r="F84" i="11"/>
  <c r="F10" i="11"/>
  <c r="F18" i="11"/>
  <c r="F26" i="11"/>
  <c r="F34" i="11"/>
  <c r="F93" i="11"/>
  <c r="F86" i="11"/>
  <c r="F70" i="11"/>
  <c r="C99" i="11"/>
  <c r="F79" i="11"/>
  <c r="F78" i="11"/>
  <c r="F90" i="11"/>
  <c r="F74" i="11"/>
  <c r="F85" i="11"/>
  <c r="F76" i="11"/>
  <c r="F92" i="11"/>
  <c r="F95" i="11"/>
  <c r="F68" i="11"/>
  <c r="F54" i="11"/>
  <c r="F46" i="11"/>
  <c r="F62" i="11"/>
  <c r="F40" i="11"/>
  <c r="F48" i="11"/>
  <c r="F56" i="11"/>
  <c r="F64" i="11"/>
  <c r="F42" i="11"/>
  <c r="F50" i="11"/>
  <c r="F58" i="11"/>
  <c r="F38" i="11"/>
  <c r="F8" i="11"/>
  <c r="F32" i="11"/>
  <c r="F24" i="11"/>
  <c r="F16" i="11"/>
  <c r="F20" i="11"/>
  <c r="F28" i="11"/>
  <c r="F5" i="11"/>
  <c r="F13" i="11"/>
  <c r="F21" i="11"/>
  <c r="F29" i="11"/>
  <c r="E99" i="11"/>
  <c r="F69" i="11"/>
  <c r="E35" i="11"/>
  <c r="F4" i="11"/>
  <c r="D392" i="10"/>
  <c r="B392" i="10"/>
  <c r="C392" i="10"/>
  <c r="E361" i="10"/>
  <c r="F361" i="10" s="1"/>
  <c r="F99" i="11" l="1"/>
  <c r="F131" i="11"/>
  <c r="F35" i="11"/>
  <c r="E391" i="10"/>
  <c r="F391" i="10" s="1"/>
  <c r="E390" i="10"/>
  <c r="F390" i="10" s="1"/>
  <c r="E389" i="10"/>
  <c r="F389" i="10" s="1"/>
  <c r="E388" i="10"/>
  <c r="F388" i="10" s="1"/>
  <c r="E387" i="10"/>
  <c r="F387" i="10" s="1"/>
  <c r="E386" i="10"/>
  <c r="F386" i="10" s="1"/>
  <c r="E385" i="10"/>
  <c r="F385" i="10" s="1"/>
  <c r="E384" i="10"/>
  <c r="F384" i="10" s="1"/>
  <c r="E383" i="10"/>
  <c r="F383" i="10" s="1"/>
  <c r="E382" i="10"/>
  <c r="F382" i="10" s="1"/>
  <c r="E381" i="10"/>
  <c r="F381" i="10" s="1"/>
  <c r="E380" i="10"/>
  <c r="F380" i="10" s="1"/>
  <c r="E379" i="10"/>
  <c r="F379" i="10" s="1"/>
  <c r="E378" i="10"/>
  <c r="F378" i="10" s="1"/>
  <c r="E377" i="10"/>
  <c r="F377" i="10" s="1"/>
  <c r="E376" i="10"/>
  <c r="F376" i="10" s="1"/>
  <c r="E375" i="10"/>
  <c r="F375" i="10" s="1"/>
  <c r="E374" i="10"/>
  <c r="F374" i="10" s="1"/>
  <c r="E373" i="10"/>
  <c r="F373" i="10" s="1"/>
  <c r="E372" i="10"/>
  <c r="F372" i="10" s="1"/>
  <c r="E371" i="10"/>
  <c r="F371" i="10" s="1"/>
  <c r="E370" i="10"/>
  <c r="F370" i="10" s="1"/>
  <c r="E369" i="10"/>
  <c r="F369" i="10" s="1"/>
  <c r="E368" i="10"/>
  <c r="F368" i="10" s="1"/>
  <c r="E367" i="10"/>
  <c r="F367" i="10" s="1"/>
  <c r="E366" i="10"/>
  <c r="F366" i="10" s="1"/>
  <c r="E365" i="10"/>
  <c r="F365" i="10" s="1"/>
  <c r="E364" i="10"/>
  <c r="F364" i="10" s="1"/>
  <c r="E363" i="10"/>
  <c r="F363" i="10" s="1"/>
  <c r="E362" i="10"/>
  <c r="F362" i="10" s="1"/>
  <c r="B359" i="10"/>
  <c r="E329" i="10"/>
  <c r="D359" i="10"/>
  <c r="C359" i="10"/>
  <c r="E358" i="10"/>
  <c r="F358" i="10" s="1"/>
  <c r="E357" i="10"/>
  <c r="F357" i="10" s="1"/>
  <c r="E356" i="10"/>
  <c r="F356" i="10" s="1"/>
  <c r="E355" i="10"/>
  <c r="F355" i="10" s="1"/>
  <c r="E354" i="10"/>
  <c r="F354" i="10" s="1"/>
  <c r="E353" i="10"/>
  <c r="F353" i="10" s="1"/>
  <c r="E352" i="10"/>
  <c r="F352" i="10" s="1"/>
  <c r="E351" i="10"/>
  <c r="F351" i="10" s="1"/>
  <c r="E350" i="10"/>
  <c r="F350" i="10" s="1"/>
  <c r="E349" i="10"/>
  <c r="F349" i="10" s="1"/>
  <c r="E348" i="10"/>
  <c r="F348" i="10" s="1"/>
  <c r="E347" i="10"/>
  <c r="F347" i="10" s="1"/>
  <c r="E346" i="10"/>
  <c r="F346" i="10" s="1"/>
  <c r="E345" i="10"/>
  <c r="F345" i="10" s="1"/>
  <c r="E344" i="10"/>
  <c r="F344" i="10" s="1"/>
  <c r="E343" i="10"/>
  <c r="F343" i="10" s="1"/>
  <c r="E342" i="10"/>
  <c r="F342" i="10" s="1"/>
  <c r="E341" i="10"/>
  <c r="F341" i="10" s="1"/>
  <c r="E340" i="10"/>
  <c r="F340" i="10" s="1"/>
  <c r="E339" i="10"/>
  <c r="F339" i="10" s="1"/>
  <c r="E338" i="10"/>
  <c r="F338" i="10" s="1"/>
  <c r="E337" i="10"/>
  <c r="F337" i="10" s="1"/>
  <c r="E336" i="10"/>
  <c r="F336" i="10" s="1"/>
  <c r="E335" i="10"/>
  <c r="F335" i="10" s="1"/>
  <c r="E334" i="10"/>
  <c r="F334" i="10" s="1"/>
  <c r="E333" i="10"/>
  <c r="F333" i="10" s="1"/>
  <c r="E332" i="10"/>
  <c r="F332" i="10" s="1"/>
  <c r="E331" i="10"/>
  <c r="F331" i="10" s="1"/>
  <c r="E330" i="10"/>
  <c r="F330" i="10" s="1"/>
  <c r="F397" i="11" l="1"/>
  <c r="F397" i="12" s="1"/>
  <c r="F398" i="11"/>
  <c r="E392" i="10"/>
  <c r="F392" i="10" s="1"/>
  <c r="E359" i="10"/>
  <c r="F359" i="10" s="1"/>
  <c r="F329" i="10"/>
  <c r="E324" i="10"/>
  <c r="F324" i="10" s="1"/>
  <c r="D327" i="10" l="1"/>
  <c r="C327" i="10"/>
  <c r="B327" i="10"/>
  <c r="E326" i="10"/>
  <c r="F326" i="10" s="1"/>
  <c r="E325" i="10"/>
  <c r="F325" i="10" s="1"/>
  <c r="E323" i="10"/>
  <c r="F323" i="10" s="1"/>
  <c r="E322" i="10"/>
  <c r="F322" i="10" s="1"/>
  <c r="E321" i="10"/>
  <c r="F321" i="10" s="1"/>
  <c r="E320" i="10"/>
  <c r="F320" i="10" s="1"/>
  <c r="E319" i="10"/>
  <c r="F319" i="10" s="1"/>
  <c r="E318" i="10"/>
  <c r="F318" i="10" s="1"/>
  <c r="E317" i="10"/>
  <c r="F317" i="10" s="1"/>
  <c r="E316" i="10"/>
  <c r="F316" i="10" s="1"/>
  <c r="E315" i="10"/>
  <c r="F315" i="10" s="1"/>
  <c r="E314" i="10"/>
  <c r="F314" i="10" s="1"/>
  <c r="E313" i="10"/>
  <c r="F313" i="10" s="1"/>
  <c r="E312" i="10"/>
  <c r="F312" i="10" s="1"/>
  <c r="E311" i="10"/>
  <c r="F311" i="10" s="1"/>
  <c r="E310" i="10"/>
  <c r="F310" i="10" s="1"/>
  <c r="E309" i="10"/>
  <c r="F309" i="10" s="1"/>
  <c r="E308" i="10"/>
  <c r="F308" i="10" s="1"/>
  <c r="E307" i="10"/>
  <c r="F307" i="10" s="1"/>
  <c r="E306" i="10"/>
  <c r="F306" i="10" s="1"/>
  <c r="E305" i="10"/>
  <c r="F305" i="10" s="1"/>
  <c r="E304" i="10"/>
  <c r="F304" i="10" s="1"/>
  <c r="E303" i="10"/>
  <c r="F303" i="10" s="1"/>
  <c r="E302" i="10"/>
  <c r="F302" i="10" s="1"/>
  <c r="E301" i="10"/>
  <c r="F301" i="10" s="1"/>
  <c r="E300" i="10"/>
  <c r="F300" i="10" s="1"/>
  <c r="E299" i="10"/>
  <c r="F299" i="10" s="1"/>
  <c r="E298" i="10"/>
  <c r="F298" i="10" s="1"/>
  <c r="E297" i="10"/>
  <c r="F297" i="10" s="1"/>
  <c r="E296" i="10"/>
  <c r="F296" i="10" s="1"/>
  <c r="E327" i="10" l="1"/>
  <c r="F327" i="10" s="1"/>
  <c r="E264" i="10"/>
  <c r="F264" i="10" s="1"/>
  <c r="E265" i="10"/>
  <c r="F265" i="10" s="1"/>
  <c r="E266" i="10"/>
  <c r="F266" i="10" s="1"/>
  <c r="E267" i="10"/>
  <c r="F267" i="10" s="1"/>
  <c r="E268" i="10"/>
  <c r="F268" i="10" s="1"/>
  <c r="E269" i="10"/>
  <c r="F269" i="10" s="1"/>
  <c r="E270" i="10"/>
  <c r="F270" i="10" s="1"/>
  <c r="E271" i="10"/>
  <c r="F271" i="10" s="1"/>
  <c r="E272" i="10"/>
  <c r="F272" i="10" s="1"/>
  <c r="E273" i="10"/>
  <c r="F273" i="10" s="1"/>
  <c r="E274" i="10"/>
  <c r="F274" i="10" s="1"/>
  <c r="E275" i="10"/>
  <c r="F275" i="10" s="1"/>
  <c r="E276" i="10"/>
  <c r="F276" i="10" s="1"/>
  <c r="E277" i="10"/>
  <c r="F277" i="10" s="1"/>
  <c r="E278" i="10"/>
  <c r="F278" i="10" s="1"/>
  <c r="E279" i="10"/>
  <c r="F279" i="10" s="1"/>
  <c r="E280" i="10"/>
  <c r="F280" i="10" s="1"/>
  <c r="E281" i="10"/>
  <c r="F281" i="10" s="1"/>
  <c r="E282" i="10"/>
  <c r="F282" i="10" s="1"/>
  <c r="E283" i="10"/>
  <c r="F283" i="10" s="1"/>
  <c r="E284" i="10"/>
  <c r="F284" i="10" s="1"/>
  <c r="E285" i="10"/>
  <c r="F285" i="10" s="1"/>
  <c r="E286" i="10"/>
  <c r="F286" i="10" s="1"/>
  <c r="E287" i="10"/>
  <c r="F287" i="10" s="1"/>
  <c r="E288" i="10"/>
  <c r="F288" i="10" s="1"/>
  <c r="E289" i="10"/>
  <c r="F289" i="10" s="1"/>
  <c r="E290" i="10"/>
  <c r="F290" i="10" s="1"/>
  <c r="E291" i="10"/>
  <c r="F291" i="10" s="1"/>
  <c r="E292" i="10"/>
  <c r="F292" i="10" s="1"/>
  <c r="E293" i="10"/>
  <c r="F293" i="10" s="1"/>
  <c r="C294" i="10"/>
  <c r="D294" i="10"/>
  <c r="B294" i="10"/>
  <c r="E294" i="10" l="1"/>
  <c r="F294" i="10" s="1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F260" i="10" s="1"/>
  <c r="E261" i="10"/>
  <c r="B262" i="10" l="1"/>
  <c r="C262" i="10"/>
  <c r="D262" i="10"/>
  <c r="F261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2" i="10"/>
  <c r="E231" i="10"/>
  <c r="F231" i="10" s="1"/>
  <c r="E262" i="10" l="1"/>
  <c r="F262" i="10" s="1"/>
  <c r="F233" i="10"/>
  <c r="D229" i="10"/>
  <c r="E228" i="10"/>
  <c r="F228" i="10" s="1"/>
  <c r="E227" i="10"/>
  <c r="F227" i="10" s="1"/>
  <c r="E226" i="10"/>
  <c r="F226" i="10" s="1"/>
  <c r="E225" i="10"/>
  <c r="F225" i="10" s="1"/>
  <c r="E224" i="10"/>
  <c r="F224" i="10" s="1"/>
  <c r="E223" i="10"/>
  <c r="F223" i="10" s="1"/>
  <c r="E222" i="10"/>
  <c r="F222" i="10" s="1"/>
  <c r="E221" i="10"/>
  <c r="F221" i="10" s="1"/>
  <c r="E220" i="10"/>
  <c r="F220" i="10" s="1"/>
  <c r="E219" i="10"/>
  <c r="F219" i="10" s="1"/>
  <c r="E218" i="10"/>
  <c r="F218" i="10" s="1"/>
  <c r="E217" i="10"/>
  <c r="F217" i="10" s="1"/>
  <c r="E216" i="10"/>
  <c r="F216" i="10" s="1"/>
  <c r="E215" i="10"/>
  <c r="F215" i="10" s="1"/>
  <c r="E214" i="10"/>
  <c r="F214" i="10" s="1"/>
  <c r="E213" i="10"/>
  <c r="F213" i="10" s="1"/>
  <c r="E212" i="10"/>
  <c r="F212" i="10" s="1"/>
  <c r="E211" i="10"/>
  <c r="F211" i="10" s="1"/>
  <c r="E210" i="10"/>
  <c r="F210" i="10" s="1"/>
  <c r="E209" i="10"/>
  <c r="F209" i="10" s="1"/>
  <c r="E208" i="10"/>
  <c r="F208" i="10" s="1"/>
  <c r="E207" i="10"/>
  <c r="F207" i="10" s="1"/>
  <c r="E206" i="10"/>
  <c r="F206" i="10" s="1"/>
  <c r="E205" i="10"/>
  <c r="F205" i="10" s="1"/>
  <c r="E204" i="10"/>
  <c r="F204" i="10" s="1"/>
  <c r="E203" i="10"/>
  <c r="F203" i="10" s="1"/>
  <c r="E202" i="10"/>
  <c r="F202" i="10" s="1"/>
  <c r="E201" i="10"/>
  <c r="F201" i="10" s="1"/>
  <c r="E200" i="10"/>
  <c r="F200" i="10" s="1"/>
  <c r="E199" i="10"/>
  <c r="F199" i="10" s="1"/>
  <c r="E198" i="10"/>
  <c r="E229" i="10" l="1"/>
  <c r="F229" i="10" s="1"/>
  <c r="F198" i="10"/>
  <c r="C196" i="10"/>
  <c r="D196" i="10"/>
  <c r="B196" i="10"/>
  <c r="E167" i="10"/>
  <c r="F167" i="10" s="1"/>
  <c r="E168" i="10"/>
  <c r="F168" i="10" s="1"/>
  <c r="E169" i="10"/>
  <c r="F169" i="10" s="1"/>
  <c r="E170" i="10"/>
  <c r="F170" i="10" s="1"/>
  <c r="E171" i="10"/>
  <c r="F171" i="10" s="1"/>
  <c r="E172" i="10"/>
  <c r="F172" i="10" s="1"/>
  <c r="E173" i="10"/>
  <c r="F173" i="10" s="1"/>
  <c r="E174" i="10"/>
  <c r="F174" i="10" s="1"/>
  <c r="E175" i="10"/>
  <c r="F175" i="10" s="1"/>
  <c r="E176" i="10"/>
  <c r="F176" i="10" s="1"/>
  <c r="E177" i="10"/>
  <c r="F177" i="10" s="1"/>
  <c r="E178" i="10"/>
  <c r="F178" i="10" s="1"/>
  <c r="E179" i="10"/>
  <c r="F179" i="10" s="1"/>
  <c r="E180" i="10"/>
  <c r="F180" i="10" s="1"/>
  <c r="E181" i="10"/>
  <c r="F181" i="10" s="1"/>
  <c r="E182" i="10"/>
  <c r="F182" i="10" s="1"/>
  <c r="E183" i="10"/>
  <c r="F183" i="10" s="1"/>
  <c r="E184" i="10"/>
  <c r="F184" i="10" s="1"/>
  <c r="E185" i="10"/>
  <c r="F185" i="10" s="1"/>
  <c r="E186" i="10"/>
  <c r="F186" i="10" s="1"/>
  <c r="E187" i="10"/>
  <c r="F187" i="10" s="1"/>
  <c r="E188" i="10"/>
  <c r="F188" i="10" s="1"/>
  <c r="E189" i="10"/>
  <c r="F189" i="10" s="1"/>
  <c r="E190" i="10"/>
  <c r="F190" i="10" s="1"/>
  <c r="E191" i="10"/>
  <c r="F191" i="10" s="1"/>
  <c r="E192" i="10"/>
  <c r="F192" i="10" s="1"/>
  <c r="E193" i="10"/>
  <c r="F193" i="10" s="1"/>
  <c r="E194" i="10"/>
  <c r="F194" i="10" s="1"/>
  <c r="E195" i="10"/>
  <c r="F195" i="10" s="1"/>
  <c r="E166" i="10"/>
  <c r="F166" i="10" s="1"/>
  <c r="E196" i="10" l="1"/>
  <c r="F196" i="10" s="1"/>
  <c r="E134" i="10"/>
  <c r="F134" i="10" s="1"/>
  <c r="E135" i="10"/>
  <c r="F135" i="10" s="1"/>
  <c r="E136" i="10"/>
  <c r="F136" i="10" s="1"/>
  <c r="E137" i="10"/>
  <c r="F137" i="10" s="1"/>
  <c r="E138" i="10"/>
  <c r="F138" i="10" s="1"/>
  <c r="E139" i="10"/>
  <c r="F139" i="10" s="1"/>
  <c r="E140" i="10"/>
  <c r="F140" i="10" s="1"/>
  <c r="E141" i="10"/>
  <c r="F141" i="10" s="1"/>
  <c r="E142" i="10"/>
  <c r="F142" i="10" s="1"/>
  <c r="E143" i="10"/>
  <c r="F143" i="10" s="1"/>
  <c r="E144" i="10"/>
  <c r="F144" i="10" s="1"/>
  <c r="E145" i="10"/>
  <c r="F145" i="10" s="1"/>
  <c r="E146" i="10"/>
  <c r="F146" i="10" s="1"/>
  <c r="E147" i="10"/>
  <c r="F147" i="10" s="1"/>
  <c r="E148" i="10"/>
  <c r="F148" i="10" s="1"/>
  <c r="E149" i="10"/>
  <c r="F149" i="10" s="1"/>
  <c r="E150" i="10"/>
  <c r="F150" i="10" s="1"/>
  <c r="E151" i="10"/>
  <c r="F151" i="10" s="1"/>
  <c r="E152" i="10"/>
  <c r="F152" i="10" s="1"/>
  <c r="E153" i="10"/>
  <c r="F153" i="10" s="1"/>
  <c r="E154" i="10"/>
  <c r="F154" i="10" s="1"/>
  <c r="E155" i="10"/>
  <c r="F155" i="10" s="1"/>
  <c r="E156" i="10"/>
  <c r="F156" i="10" s="1"/>
  <c r="E157" i="10"/>
  <c r="F157" i="10" s="1"/>
  <c r="E158" i="10"/>
  <c r="F158" i="10" s="1"/>
  <c r="E159" i="10"/>
  <c r="F159" i="10" s="1"/>
  <c r="E160" i="10"/>
  <c r="F160" i="10" s="1"/>
  <c r="E161" i="10"/>
  <c r="F161" i="10" s="1"/>
  <c r="E162" i="10"/>
  <c r="F162" i="10" s="1"/>
  <c r="E163" i="10"/>
  <c r="F163" i="10" s="1"/>
  <c r="E133" i="10"/>
  <c r="E164" i="10" l="1"/>
  <c r="F164" i="10" s="1"/>
  <c r="F133" i="10"/>
  <c r="C131" i="10"/>
  <c r="D131" i="10"/>
  <c r="E101" i="10"/>
  <c r="F101" i="10" s="1"/>
  <c r="B131" i="10"/>
  <c r="E130" i="10"/>
  <c r="F130" i="10" s="1"/>
  <c r="E129" i="10"/>
  <c r="F129" i="10" s="1"/>
  <c r="E128" i="10"/>
  <c r="F128" i="10" s="1"/>
  <c r="E127" i="10"/>
  <c r="F127" i="10" s="1"/>
  <c r="E126" i="10"/>
  <c r="F126" i="10" s="1"/>
  <c r="E125" i="10"/>
  <c r="F125" i="10" s="1"/>
  <c r="E124" i="10"/>
  <c r="F124" i="10" s="1"/>
  <c r="E123" i="10"/>
  <c r="F123" i="10" s="1"/>
  <c r="E122" i="10"/>
  <c r="F122" i="10" s="1"/>
  <c r="E121" i="10"/>
  <c r="F121" i="10" s="1"/>
  <c r="E120" i="10"/>
  <c r="F120" i="10" s="1"/>
  <c r="E119" i="10"/>
  <c r="F119" i="10" s="1"/>
  <c r="E118" i="10"/>
  <c r="F118" i="10" s="1"/>
  <c r="E117" i="10"/>
  <c r="F117" i="10" s="1"/>
  <c r="E116" i="10"/>
  <c r="F116" i="10" s="1"/>
  <c r="E115" i="10"/>
  <c r="F115" i="10" s="1"/>
  <c r="E114" i="10"/>
  <c r="F114" i="10" s="1"/>
  <c r="E113" i="10"/>
  <c r="F113" i="10" s="1"/>
  <c r="E112" i="10"/>
  <c r="F112" i="10" s="1"/>
  <c r="E111" i="10"/>
  <c r="F111" i="10" s="1"/>
  <c r="E110" i="10"/>
  <c r="F110" i="10" s="1"/>
  <c r="E109" i="10"/>
  <c r="F109" i="10" s="1"/>
  <c r="E108" i="10"/>
  <c r="F108" i="10" s="1"/>
  <c r="E107" i="10"/>
  <c r="F107" i="10" s="1"/>
  <c r="E106" i="10"/>
  <c r="F106" i="10" s="1"/>
  <c r="E105" i="10"/>
  <c r="F105" i="10" s="1"/>
  <c r="E104" i="10"/>
  <c r="F104" i="10" s="1"/>
  <c r="E103" i="10"/>
  <c r="F103" i="10" s="1"/>
  <c r="E102" i="10"/>
  <c r="F102" i="10" s="1"/>
  <c r="E131" i="10" l="1"/>
  <c r="F131" i="10" s="1"/>
  <c r="E98" i="10"/>
  <c r="F98" i="10" s="1"/>
  <c r="D99" i="10"/>
  <c r="C99" i="10"/>
  <c r="B99" i="10"/>
  <c r="E69" i="10" l="1"/>
  <c r="F69" i="10" s="1"/>
  <c r="E70" i="10"/>
  <c r="F70" i="10" s="1"/>
  <c r="E71" i="10"/>
  <c r="F71" i="10" s="1"/>
  <c r="E72" i="10"/>
  <c r="F72" i="10" s="1"/>
  <c r="E73" i="10"/>
  <c r="F73" i="10" s="1"/>
  <c r="E74" i="10"/>
  <c r="F74" i="10" s="1"/>
  <c r="E75" i="10"/>
  <c r="F75" i="10" s="1"/>
  <c r="E76" i="10"/>
  <c r="F76" i="10" s="1"/>
  <c r="E77" i="10"/>
  <c r="F77" i="10" s="1"/>
  <c r="E78" i="10"/>
  <c r="F78" i="10" s="1"/>
  <c r="E79" i="10"/>
  <c r="F79" i="10" s="1"/>
  <c r="E80" i="10"/>
  <c r="F80" i="10" s="1"/>
  <c r="E81" i="10"/>
  <c r="F81" i="10" s="1"/>
  <c r="E82" i="10"/>
  <c r="F82" i="10" s="1"/>
  <c r="E83" i="10"/>
  <c r="F83" i="10" s="1"/>
  <c r="E84" i="10"/>
  <c r="F84" i="10" s="1"/>
  <c r="E85" i="10"/>
  <c r="F85" i="10" s="1"/>
  <c r="E86" i="10"/>
  <c r="F86" i="10" s="1"/>
  <c r="E87" i="10"/>
  <c r="F87" i="10" s="1"/>
  <c r="E88" i="10"/>
  <c r="F88" i="10" s="1"/>
  <c r="E89" i="10"/>
  <c r="F89" i="10" s="1"/>
  <c r="E90" i="10"/>
  <c r="F90" i="10" s="1"/>
  <c r="E91" i="10"/>
  <c r="F91" i="10" s="1"/>
  <c r="E92" i="10"/>
  <c r="F92" i="10" s="1"/>
  <c r="E93" i="10"/>
  <c r="F93" i="10" s="1"/>
  <c r="E94" i="10"/>
  <c r="F94" i="10" s="1"/>
  <c r="E95" i="10"/>
  <c r="F95" i="10" s="1"/>
  <c r="E96" i="10"/>
  <c r="F96" i="10" s="1"/>
  <c r="E97" i="10"/>
  <c r="F97" i="10" s="1"/>
  <c r="E68" i="10"/>
  <c r="F68" i="10" s="1"/>
  <c r="E99" i="10" l="1"/>
  <c r="F99" i="10" s="1"/>
  <c r="E4" i="9" l="1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D35" i="9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D65" i="9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B98" i="9"/>
  <c r="C98" i="9"/>
  <c r="D98" i="9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49" i="9"/>
  <c r="F149" i="9" s="1"/>
  <c r="E150" i="9"/>
  <c r="F150" i="9" s="1"/>
  <c r="E151" i="9"/>
  <c r="F151" i="9" s="1"/>
  <c r="E152" i="9"/>
  <c r="F152" i="9" s="1"/>
  <c r="E153" i="9"/>
  <c r="F153" i="9" s="1"/>
  <c r="E154" i="9"/>
  <c r="F154" i="9" s="1"/>
  <c r="E155" i="9"/>
  <c r="F155" i="9" s="1"/>
  <c r="E156" i="9"/>
  <c r="F156" i="9" s="1"/>
  <c r="E157" i="9"/>
  <c r="F157" i="9" s="1"/>
  <c r="E158" i="9"/>
  <c r="F158" i="9" s="1"/>
  <c r="E159" i="9"/>
  <c r="F159" i="9" s="1"/>
  <c r="E160" i="9"/>
  <c r="F160" i="9" s="1"/>
  <c r="E161" i="9"/>
  <c r="F161" i="9" s="1"/>
  <c r="E162" i="9"/>
  <c r="F162" i="9" s="1"/>
  <c r="E165" i="9"/>
  <c r="F165" i="9" s="1"/>
  <c r="E166" i="9"/>
  <c r="F166" i="9" s="1"/>
  <c r="E167" i="9"/>
  <c r="F167" i="9" s="1"/>
  <c r="E168" i="9"/>
  <c r="F168" i="9" s="1"/>
  <c r="E169" i="9"/>
  <c r="F169" i="9" s="1"/>
  <c r="E170" i="9"/>
  <c r="F170" i="9" s="1"/>
  <c r="E171" i="9"/>
  <c r="F171" i="9" s="1"/>
  <c r="E172" i="9"/>
  <c r="F172" i="9" s="1"/>
  <c r="E173" i="9"/>
  <c r="F173" i="9" s="1"/>
  <c r="E174" i="9"/>
  <c r="F174" i="9" s="1"/>
  <c r="E175" i="9"/>
  <c r="F175" i="9" s="1"/>
  <c r="E176" i="9"/>
  <c r="F176" i="9" s="1"/>
  <c r="E177" i="9"/>
  <c r="F177" i="9" s="1"/>
  <c r="E178" i="9"/>
  <c r="F178" i="9" s="1"/>
  <c r="E179" i="9"/>
  <c r="F179" i="9" s="1"/>
  <c r="E180" i="9"/>
  <c r="F180" i="9" s="1"/>
  <c r="E181" i="9"/>
  <c r="F181" i="9" s="1"/>
  <c r="E182" i="9"/>
  <c r="F182" i="9" s="1"/>
  <c r="E183" i="9"/>
  <c r="F183" i="9" s="1"/>
  <c r="E184" i="9"/>
  <c r="F184" i="9" s="1"/>
  <c r="E185" i="9"/>
  <c r="F185" i="9" s="1"/>
  <c r="E186" i="9"/>
  <c r="F186" i="9" s="1"/>
  <c r="E187" i="9"/>
  <c r="F187" i="9" s="1"/>
  <c r="E188" i="9"/>
  <c r="F188" i="9" s="1"/>
  <c r="E189" i="9"/>
  <c r="F189" i="9" s="1"/>
  <c r="E190" i="9"/>
  <c r="F190" i="9" s="1"/>
  <c r="E191" i="9"/>
  <c r="F191" i="9" s="1"/>
  <c r="E192" i="9"/>
  <c r="F192" i="9" s="1"/>
  <c r="E193" i="9"/>
  <c r="F193" i="9" s="1"/>
  <c r="E194" i="9"/>
  <c r="F194" i="9" s="1"/>
  <c r="E197" i="9"/>
  <c r="F197" i="9" s="1"/>
  <c r="E198" i="9"/>
  <c r="F198" i="9" s="1"/>
  <c r="E199" i="9"/>
  <c r="F199" i="9" s="1"/>
  <c r="E200" i="9"/>
  <c r="F200" i="9" s="1"/>
  <c r="E201" i="9"/>
  <c r="F201" i="9" s="1"/>
  <c r="E202" i="9"/>
  <c r="F202" i="9" s="1"/>
  <c r="E203" i="9"/>
  <c r="F203" i="9" s="1"/>
  <c r="E204" i="9"/>
  <c r="F204" i="9" s="1"/>
  <c r="E205" i="9"/>
  <c r="F205" i="9" s="1"/>
  <c r="E206" i="9"/>
  <c r="F206" i="9" s="1"/>
  <c r="E207" i="9"/>
  <c r="F207" i="9" s="1"/>
  <c r="E208" i="9"/>
  <c r="F208" i="9" s="1"/>
  <c r="E209" i="9"/>
  <c r="F209" i="9" s="1"/>
  <c r="E210" i="9"/>
  <c r="F210" i="9" s="1"/>
  <c r="E211" i="9"/>
  <c r="F211" i="9" s="1"/>
  <c r="E212" i="9"/>
  <c r="F212" i="9" s="1"/>
  <c r="E213" i="9"/>
  <c r="F213" i="9" s="1"/>
  <c r="E214" i="9"/>
  <c r="F214" i="9" s="1"/>
  <c r="E215" i="9"/>
  <c r="F215" i="9" s="1"/>
  <c r="E216" i="9"/>
  <c r="F216" i="9" s="1"/>
  <c r="E217" i="9"/>
  <c r="F217" i="9" s="1"/>
  <c r="E218" i="9"/>
  <c r="F218" i="9" s="1"/>
  <c r="E219" i="9"/>
  <c r="F219" i="9" s="1"/>
  <c r="E220" i="9"/>
  <c r="F220" i="9" s="1"/>
  <c r="E221" i="9"/>
  <c r="F221" i="9" s="1"/>
  <c r="E222" i="9"/>
  <c r="F222" i="9" s="1"/>
  <c r="E223" i="9"/>
  <c r="F223" i="9" s="1"/>
  <c r="E224" i="9"/>
  <c r="F224" i="9" s="1"/>
  <c r="E225" i="9"/>
  <c r="F225" i="9" s="1"/>
  <c r="E226" i="9"/>
  <c r="F226" i="9" s="1"/>
  <c r="E227" i="9"/>
  <c r="F227" i="9" s="1"/>
  <c r="E230" i="9"/>
  <c r="F230" i="9" s="1"/>
  <c r="E231" i="9"/>
  <c r="F231" i="9" s="1"/>
  <c r="E232" i="9"/>
  <c r="F232" i="9" s="1"/>
  <c r="E233" i="9"/>
  <c r="F233" i="9" s="1"/>
  <c r="E234" i="9"/>
  <c r="F234" i="9" s="1"/>
  <c r="E235" i="9"/>
  <c r="F235" i="9" s="1"/>
  <c r="E236" i="9"/>
  <c r="F236" i="9" s="1"/>
  <c r="E237" i="9"/>
  <c r="F237" i="9" s="1"/>
  <c r="E238" i="9"/>
  <c r="F238" i="9" s="1"/>
  <c r="E239" i="9"/>
  <c r="F239" i="9" s="1"/>
  <c r="E240" i="9"/>
  <c r="F240" i="9" s="1"/>
  <c r="E241" i="9"/>
  <c r="F241" i="9" s="1"/>
  <c r="E242" i="9"/>
  <c r="F242" i="9" s="1"/>
  <c r="E243" i="9"/>
  <c r="F243" i="9" s="1"/>
  <c r="E244" i="9"/>
  <c r="F244" i="9" s="1"/>
  <c r="E245" i="9"/>
  <c r="F245" i="9" s="1"/>
  <c r="E246" i="9"/>
  <c r="F246" i="9" s="1"/>
  <c r="E247" i="9"/>
  <c r="F247" i="9" s="1"/>
  <c r="E248" i="9"/>
  <c r="F248" i="9" s="1"/>
  <c r="E249" i="9"/>
  <c r="F249" i="9" s="1"/>
  <c r="E250" i="9"/>
  <c r="F250" i="9" s="1"/>
  <c r="E251" i="9"/>
  <c r="F251" i="9" s="1"/>
  <c r="E252" i="9"/>
  <c r="F252" i="9" s="1"/>
  <c r="E253" i="9"/>
  <c r="F253" i="9" s="1"/>
  <c r="E254" i="9"/>
  <c r="F254" i="9" s="1"/>
  <c r="E255" i="9"/>
  <c r="F255" i="9" s="1"/>
  <c r="E256" i="9"/>
  <c r="F256" i="9" s="1"/>
  <c r="E257" i="9"/>
  <c r="F257" i="9" s="1"/>
  <c r="E258" i="9"/>
  <c r="F258" i="9" s="1"/>
  <c r="E259" i="9"/>
  <c r="F259" i="9" s="1"/>
  <c r="E260" i="9"/>
  <c r="F260" i="9" s="1"/>
  <c r="E263" i="9"/>
  <c r="F263" i="9" s="1"/>
  <c r="E264" i="9"/>
  <c r="F264" i="9" s="1"/>
  <c r="E265" i="9"/>
  <c r="F265" i="9" s="1"/>
  <c r="E266" i="9"/>
  <c r="F266" i="9" s="1"/>
  <c r="E267" i="9"/>
  <c r="F267" i="9" s="1"/>
  <c r="E268" i="9"/>
  <c r="F268" i="9" s="1"/>
  <c r="E269" i="9"/>
  <c r="F269" i="9" s="1"/>
  <c r="E270" i="9"/>
  <c r="F270" i="9" s="1"/>
  <c r="E271" i="9"/>
  <c r="F271" i="9" s="1"/>
  <c r="E272" i="9"/>
  <c r="F272" i="9" s="1"/>
  <c r="E273" i="9"/>
  <c r="F273" i="9" s="1"/>
  <c r="E274" i="9"/>
  <c r="F274" i="9" s="1"/>
  <c r="E275" i="9"/>
  <c r="F275" i="9" s="1"/>
  <c r="E276" i="9"/>
  <c r="F276" i="9" s="1"/>
  <c r="E277" i="9"/>
  <c r="F277" i="9" s="1"/>
  <c r="E278" i="9"/>
  <c r="F278" i="9" s="1"/>
  <c r="E279" i="9"/>
  <c r="F279" i="9" s="1"/>
  <c r="E280" i="9"/>
  <c r="F280" i="9" s="1"/>
  <c r="E281" i="9"/>
  <c r="F281" i="9" s="1"/>
  <c r="E282" i="9"/>
  <c r="F282" i="9" s="1"/>
  <c r="E283" i="9"/>
  <c r="F283" i="9" s="1"/>
  <c r="E284" i="9"/>
  <c r="F284" i="9" s="1"/>
  <c r="E285" i="9"/>
  <c r="F285" i="9" s="1"/>
  <c r="E286" i="9"/>
  <c r="F286" i="9" s="1"/>
  <c r="E287" i="9"/>
  <c r="F287" i="9" s="1"/>
  <c r="E288" i="9"/>
  <c r="F288" i="9" s="1"/>
  <c r="E289" i="9"/>
  <c r="F289" i="9" s="1"/>
  <c r="E290" i="9"/>
  <c r="F290" i="9" s="1"/>
  <c r="E291" i="9"/>
  <c r="F291" i="9" s="1"/>
  <c r="E292" i="9"/>
  <c r="F292" i="9" s="1"/>
  <c r="E295" i="9"/>
  <c r="F295" i="9" s="1"/>
  <c r="E296" i="9"/>
  <c r="F296" i="9" s="1"/>
  <c r="E297" i="9"/>
  <c r="F297" i="9" s="1"/>
  <c r="E298" i="9"/>
  <c r="F298" i="9" s="1"/>
  <c r="E299" i="9"/>
  <c r="F299" i="9" s="1"/>
  <c r="E300" i="9"/>
  <c r="F300" i="9" s="1"/>
  <c r="E301" i="9"/>
  <c r="F301" i="9" s="1"/>
  <c r="E302" i="9"/>
  <c r="F302" i="9" s="1"/>
  <c r="E303" i="9"/>
  <c r="F303" i="9" s="1"/>
  <c r="E304" i="9"/>
  <c r="F304" i="9" s="1"/>
  <c r="E305" i="9"/>
  <c r="F305" i="9" s="1"/>
  <c r="E306" i="9"/>
  <c r="F306" i="9" s="1"/>
  <c r="E307" i="9"/>
  <c r="F307" i="9" s="1"/>
  <c r="E308" i="9"/>
  <c r="F308" i="9" s="1"/>
  <c r="E309" i="9"/>
  <c r="F309" i="9" s="1"/>
  <c r="E310" i="9"/>
  <c r="F310" i="9" s="1"/>
  <c r="E311" i="9"/>
  <c r="F311" i="9" s="1"/>
  <c r="E312" i="9"/>
  <c r="F312" i="9" s="1"/>
  <c r="E313" i="9"/>
  <c r="F313" i="9" s="1"/>
  <c r="E314" i="9"/>
  <c r="F314" i="9" s="1"/>
  <c r="E315" i="9"/>
  <c r="F315" i="9" s="1"/>
  <c r="E316" i="9"/>
  <c r="F316" i="9" s="1"/>
  <c r="E317" i="9"/>
  <c r="F317" i="9" s="1"/>
  <c r="E318" i="9"/>
  <c r="F318" i="9" s="1"/>
  <c r="E319" i="9"/>
  <c r="F319" i="9" s="1"/>
  <c r="E320" i="9"/>
  <c r="F320" i="9" s="1"/>
  <c r="E321" i="9"/>
  <c r="F321" i="9" s="1"/>
  <c r="E322" i="9"/>
  <c r="F322" i="9" s="1"/>
  <c r="E323" i="9"/>
  <c r="F323" i="9" s="1"/>
  <c r="E324" i="9"/>
  <c r="F324" i="9" s="1"/>
  <c r="E325" i="9"/>
  <c r="F325" i="9" s="1"/>
  <c r="E328" i="9"/>
  <c r="F328" i="9" s="1"/>
  <c r="E329" i="9"/>
  <c r="F329" i="9" s="1"/>
  <c r="E330" i="9"/>
  <c r="F330" i="9" s="1"/>
  <c r="E331" i="9"/>
  <c r="F331" i="9" s="1"/>
  <c r="E332" i="9"/>
  <c r="F332" i="9" s="1"/>
  <c r="E333" i="9"/>
  <c r="F333" i="9" s="1"/>
  <c r="E334" i="9"/>
  <c r="F334" i="9" s="1"/>
  <c r="E335" i="9"/>
  <c r="F335" i="9" s="1"/>
  <c r="E336" i="9"/>
  <c r="F336" i="9" s="1"/>
  <c r="E337" i="9"/>
  <c r="F337" i="9" s="1"/>
  <c r="E338" i="9"/>
  <c r="F338" i="9" s="1"/>
  <c r="E339" i="9"/>
  <c r="F339" i="9" s="1"/>
  <c r="E340" i="9"/>
  <c r="F340" i="9" s="1"/>
  <c r="E341" i="9"/>
  <c r="F341" i="9" s="1"/>
  <c r="E342" i="9"/>
  <c r="F342" i="9" s="1"/>
  <c r="E343" i="9"/>
  <c r="F343" i="9" s="1"/>
  <c r="E344" i="9"/>
  <c r="F344" i="9" s="1"/>
  <c r="E345" i="9"/>
  <c r="F345" i="9" s="1"/>
  <c r="E346" i="9"/>
  <c r="F346" i="9" s="1"/>
  <c r="E347" i="9"/>
  <c r="F347" i="9" s="1"/>
  <c r="E348" i="9"/>
  <c r="F348" i="9" s="1"/>
  <c r="E349" i="9"/>
  <c r="F349" i="9" s="1"/>
  <c r="E350" i="9"/>
  <c r="F350" i="9" s="1"/>
  <c r="E351" i="9"/>
  <c r="F351" i="9" s="1"/>
  <c r="E352" i="9"/>
  <c r="F352" i="9" s="1"/>
  <c r="E353" i="9"/>
  <c r="F353" i="9" s="1"/>
  <c r="E354" i="9"/>
  <c r="F354" i="9" s="1"/>
  <c r="E355" i="9"/>
  <c r="F355" i="9" s="1"/>
  <c r="E356" i="9"/>
  <c r="F356" i="9" s="1"/>
  <c r="E357" i="9"/>
  <c r="F357" i="9" s="1"/>
  <c r="E360" i="9"/>
  <c r="F360" i="9" s="1"/>
  <c r="E361" i="9"/>
  <c r="F361" i="9" s="1"/>
  <c r="E362" i="9"/>
  <c r="F362" i="9" s="1"/>
  <c r="E363" i="9"/>
  <c r="F363" i="9" s="1"/>
  <c r="E364" i="9"/>
  <c r="F364" i="9" s="1"/>
  <c r="E365" i="9"/>
  <c r="F365" i="9" s="1"/>
  <c r="E366" i="9"/>
  <c r="F366" i="9" s="1"/>
  <c r="E367" i="9"/>
  <c r="F367" i="9" s="1"/>
  <c r="E368" i="9"/>
  <c r="F368" i="9" s="1"/>
  <c r="E369" i="9"/>
  <c r="F369" i="9" s="1"/>
  <c r="E370" i="9"/>
  <c r="F370" i="9" s="1"/>
  <c r="E371" i="9"/>
  <c r="F371" i="9" s="1"/>
  <c r="E372" i="9"/>
  <c r="F372" i="9" s="1"/>
  <c r="E373" i="9"/>
  <c r="F373" i="9" s="1"/>
  <c r="E374" i="9"/>
  <c r="F374" i="9" s="1"/>
  <c r="E375" i="9"/>
  <c r="F375" i="9" s="1"/>
  <c r="E376" i="9"/>
  <c r="F376" i="9" s="1"/>
  <c r="E377" i="9"/>
  <c r="F377" i="9" s="1"/>
  <c r="E378" i="9"/>
  <c r="F378" i="9" s="1"/>
  <c r="E379" i="9"/>
  <c r="F379" i="9" s="1"/>
  <c r="E380" i="9"/>
  <c r="F380" i="9" s="1"/>
  <c r="E381" i="9"/>
  <c r="F381" i="9" s="1"/>
  <c r="E382" i="9"/>
  <c r="F382" i="9" s="1"/>
  <c r="E383" i="9"/>
  <c r="F383" i="9" s="1"/>
  <c r="E384" i="9"/>
  <c r="F384" i="9" s="1"/>
  <c r="E385" i="9"/>
  <c r="F385" i="9" s="1"/>
  <c r="E386" i="9"/>
  <c r="F386" i="9" s="1"/>
  <c r="E387" i="9"/>
  <c r="F387" i="9" s="1"/>
  <c r="E388" i="9"/>
  <c r="F388" i="9" s="1"/>
  <c r="E389" i="9"/>
  <c r="F389" i="9" s="1"/>
  <c r="E390" i="9"/>
  <c r="F390" i="9" s="1"/>
  <c r="C66" i="10"/>
  <c r="F66" i="10" s="1"/>
  <c r="B66" i="10"/>
  <c r="E65" i="10"/>
  <c r="F65" i="10" s="1"/>
  <c r="E64" i="10"/>
  <c r="F64" i="10" s="1"/>
  <c r="E63" i="10"/>
  <c r="F63" i="10" s="1"/>
  <c r="E62" i="10"/>
  <c r="F62" i="10" s="1"/>
  <c r="E61" i="10"/>
  <c r="F61" i="10" s="1"/>
  <c r="E60" i="10"/>
  <c r="F60" i="10" s="1"/>
  <c r="E59" i="10"/>
  <c r="F59" i="10" s="1"/>
  <c r="E58" i="10"/>
  <c r="F58" i="10" s="1"/>
  <c r="E57" i="10"/>
  <c r="F57" i="10" s="1"/>
  <c r="E56" i="10"/>
  <c r="F56" i="10" s="1"/>
  <c r="E55" i="10"/>
  <c r="F55" i="10" s="1"/>
  <c r="E54" i="10"/>
  <c r="F54" i="10" s="1"/>
  <c r="E53" i="10"/>
  <c r="F53" i="10" s="1"/>
  <c r="E52" i="10"/>
  <c r="F52" i="10" s="1"/>
  <c r="E51" i="10"/>
  <c r="F51" i="10" s="1"/>
  <c r="E50" i="10"/>
  <c r="F50" i="10" s="1"/>
  <c r="E49" i="10"/>
  <c r="F49" i="10" s="1"/>
  <c r="E48" i="10"/>
  <c r="F48" i="10" s="1"/>
  <c r="E47" i="10"/>
  <c r="F47" i="10" s="1"/>
  <c r="E46" i="10"/>
  <c r="F46" i="10" s="1"/>
  <c r="E45" i="10"/>
  <c r="F45" i="10" s="1"/>
  <c r="E44" i="10"/>
  <c r="F44" i="10" s="1"/>
  <c r="E43" i="10"/>
  <c r="F43" i="10" s="1"/>
  <c r="E42" i="10"/>
  <c r="F42" i="10" s="1"/>
  <c r="E41" i="10"/>
  <c r="F41" i="10" s="1"/>
  <c r="E40" i="10"/>
  <c r="F40" i="10" s="1"/>
  <c r="E39" i="10"/>
  <c r="F39" i="10" s="1"/>
  <c r="E38" i="10"/>
  <c r="F38" i="10" s="1"/>
  <c r="E37" i="10"/>
  <c r="F37" i="10" s="1"/>
  <c r="E34" i="10"/>
  <c r="F34" i="10" s="1"/>
  <c r="E33" i="10"/>
  <c r="F33" i="10" s="1"/>
  <c r="E32" i="10"/>
  <c r="F32" i="10" s="1"/>
  <c r="E31" i="10"/>
  <c r="F31" i="10" s="1"/>
  <c r="E30" i="10"/>
  <c r="F30" i="10" s="1"/>
  <c r="E29" i="10"/>
  <c r="F29" i="10" s="1"/>
  <c r="E28" i="10"/>
  <c r="F28" i="10" s="1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5" i="10"/>
  <c r="F15" i="10" s="1"/>
  <c r="E14" i="10"/>
  <c r="F14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E6" i="10"/>
  <c r="F6" i="10" s="1"/>
  <c r="E5" i="10"/>
  <c r="F5" i="10" s="1"/>
  <c r="E4" i="10"/>
  <c r="F4" i="10" s="1"/>
  <c r="E130" i="9" l="1"/>
  <c r="F130" i="9" s="1"/>
  <c r="E195" i="9"/>
  <c r="F195" i="9" s="1"/>
  <c r="E293" i="9"/>
  <c r="F293" i="9" s="1"/>
  <c r="E391" i="9"/>
  <c r="F391" i="9" s="1"/>
  <c r="E326" i="9"/>
  <c r="F326" i="9" s="1"/>
  <c r="E35" i="9"/>
  <c r="F35" i="9" s="1"/>
  <c r="E358" i="9"/>
  <c r="F358" i="9" s="1"/>
  <c r="E163" i="9"/>
  <c r="F163" i="9" s="1"/>
  <c r="E98" i="9"/>
  <c r="F98" i="9" s="1"/>
  <c r="E228" i="9"/>
  <c r="F228" i="9" s="1"/>
  <c r="E35" i="10"/>
  <c r="F35" i="10" s="1"/>
  <c r="F396" i="10" s="1"/>
  <c r="E65" i="9"/>
  <c r="F65" i="9" s="1"/>
  <c r="E261" i="9"/>
  <c r="F261" i="9" s="1"/>
  <c r="F399" i="11" l="1"/>
  <c r="F398" i="12"/>
  <c r="F393" i="9"/>
  <c r="F399" i="12" s="1"/>
  <c r="D391" i="6"/>
  <c r="E361" i="6"/>
  <c r="F361" i="6" s="1"/>
  <c r="E362" i="6"/>
  <c r="F362" i="6" s="1"/>
  <c r="E363" i="6"/>
  <c r="F363" i="6" s="1"/>
  <c r="E364" i="6"/>
  <c r="F364" i="6" s="1"/>
  <c r="E365" i="6"/>
  <c r="F365" i="6" s="1"/>
  <c r="E366" i="6"/>
  <c r="F366" i="6" s="1"/>
  <c r="E367" i="6"/>
  <c r="F367" i="6" s="1"/>
  <c r="E368" i="6"/>
  <c r="F368" i="6" s="1"/>
  <c r="E369" i="6"/>
  <c r="F369" i="6" s="1"/>
  <c r="E370" i="6"/>
  <c r="F370" i="6" s="1"/>
  <c r="E371" i="6"/>
  <c r="F371" i="6" s="1"/>
  <c r="E372" i="6"/>
  <c r="F372" i="6" s="1"/>
  <c r="E373" i="6"/>
  <c r="F373" i="6" s="1"/>
  <c r="E374" i="6"/>
  <c r="F374" i="6" s="1"/>
  <c r="E375" i="6"/>
  <c r="F375" i="6" s="1"/>
  <c r="E376" i="6"/>
  <c r="F376" i="6" s="1"/>
  <c r="E377" i="6"/>
  <c r="F377" i="6" s="1"/>
  <c r="E378" i="6"/>
  <c r="F378" i="6" s="1"/>
  <c r="E379" i="6"/>
  <c r="F379" i="6" s="1"/>
  <c r="E380" i="6"/>
  <c r="F380" i="6" s="1"/>
  <c r="E381" i="6"/>
  <c r="F381" i="6" s="1"/>
  <c r="E382" i="6"/>
  <c r="F382" i="6" s="1"/>
  <c r="E383" i="6"/>
  <c r="F383" i="6" s="1"/>
  <c r="E384" i="6"/>
  <c r="F384" i="6" s="1"/>
  <c r="E385" i="6"/>
  <c r="F385" i="6" s="1"/>
  <c r="E386" i="6"/>
  <c r="F386" i="6" s="1"/>
  <c r="E387" i="6"/>
  <c r="F387" i="6" s="1"/>
  <c r="E388" i="6"/>
  <c r="F388" i="6" s="1"/>
  <c r="E389" i="6"/>
  <c r="F389" i="6" s="1"/>
  <c r="E390" i="6"/>
  <c r="F390" i="6" s="1"/>
  <c r="E360" i="6"/>
  <c r="F360" i="6" s="1"/>
  <c r="C358" i="6"/>
  <c r="B358" i="6"/>
  <c r="D358" i="6"/>
  <c r="E329" i="6"/>
  <c r="F329" i="6" s="1"/>
  <c r="E330" i="6"/>
  <c r="F330" i="6" s="1"/>
  <c r="E331" i="6"/>
  <c r="F331" i="6" s="1"/>
  <c r="E332" i="6"/>
  <c r="F332" i="6" s="1"/>
  <c r="E333" i="6"/>
  <c r="F333" i="6" s="1"/>
  <c r="E334" i="6"/>
  <c r="F334" i="6" s="1"/>
  <c r="E335" i="6"/>
  <c r="F335" i="6" s="1"/>
  <c r="E336" i="6"/>
  <c r="F336" i="6" s="1"/>
  <c r="E337" i="6"/>
  <c r="F337" i="6" s="1"/>
  <c r="E338" i="6"/>
  <c r="F338" i="6" s="1"/>
  <c r="E339" i="6"/>
  <c r="F339" i="6" s="1"/>
  <c r="E340" i="6"/>
  <c r="F340" i="6" s="1"/>
  <c r="E341" i="6"/>
  <c r="F341" i="6" s="1"/>
  <c r="E342" i="6"/>
  <c r="F342" i="6" s="1"/>
  <c r="E343" i="6"/>
  <c r="F343" i="6" s="1"/>
  <c r="E344" i="6"/>
  <c r="F344" i="6" s="1"/>
  <c r="E345" i="6"/>
  <c r="F345" i="6" s="1"/>
  <c r="E346" i="6"/>
  <c r="F346" i="6" s="1"/>
  <c r="E347" i="6"/>
  <c r="F347" i="6" s="1"/>
  <c r="E348" i="6"/>
  <c r="F348" i="6" s="1"/>
  <c r="E349" i="6"/>
  <c r="F349" i="6" s="1"/>
  <c r="E350" i="6"/>
  <c r="F350" i="6" s="1"/>
  <c r="E351" i="6"/>
  <c r="F351" i="6" s="1"/>
  <c r="E352" i="6"/>
  <c r="F352" i="6" s="1"/>
  <c r="E353" i="6"/>
  <c r="F353" i="6" s="1"/>
  <c r="E354" i="6"/>
  <c r="F354" i="6" s="1"/>
  <c r="E355" i="6"/>
  <c r="F355" i="6" s="1"/>
  <c r="E356" i="6"/>
  <c r="F356" i="6" s="1"/>
  <c r="E357" i="6"/>
  <c r="F357" i="6" s="1"/>
  <c r="E328" i="6"/>
  <c r="F328" i="6" s="1"/>
  <c r="D326" i="6"/>
  <c r="C326" i="6"/>
  <c r="B326" i="6"/>
  <c r="E296" i="6"/>
  <c r="F296" i="6" s="1"/>
  <c r="E297" i="6"/>
  <c r="F297" i="6" s="1"/>
  <c r="E298" i="6"/>
  <c r="F298" i="6" s="1"/>
  <c r="E299" i="6"/>
  <c r="F299" i="6" s="1"/>
  <c r="E300" i="6"/>
  <c r="F300" i="6" s="1"/>
  <c r="E301" i="6"/>
  <c r="F301" i="6" s="1"/>
  <c r="E302" i="6"/>
  <c r="F302" i="6" s="1"/>
  <c r="E303" i="6"/>
  <c r="F303" i="6" s="1"/>
  <c r="E304" i="6"/>
  <c r="F304" i="6" s="1"/>
  <c r="E305" i="6"/>
  <c r="F305" i="6" s="1"/>
  <c r="E306" i="6"/>
  <c r="F306" i="6" s="1"/>
  <c r="E307" i="6"/>
  <c r="F307" i="6" s="1"/>
  <c r="E308" i="6"/>
  <c r="F308" i="6" s="1"/>
  <c r="E309" i="6"/>
  <c r="F309" i="6" s="1"/>
  <c r="E310" i="6"/>
  <c r="F310" i="6" s="1"/>
  <c r="E311" i="6"/>
  <c r="F311" i="6" s="1"/>
  <c r="E312" i="6"/>
  <c r="F312" i="6" s="1"/>
  <c r="E313" i="6"/>
  <c r="F313" i="6" s="1"/>
  <c r="E314" i="6"/>
  <c r="F314" i="6" s="1"/>
  <c r="E315" i="6"/>
  <c r="F315" i="6" s="1"/>
  <c r="E316" i="6"/>
  <c r="F316" i="6" s="1"/>
  <c r="E317" i="6"/>
  <c r="F317" i="6" s="1"/>
  <c r="E318" i="6"/>
  <c r="F318" i="6" s="1"/>
  <c r="E319" i="6"/>
  <c r="F319" i="6" s="1"/>
  <c r="E320" i="6"/>
  <c r="F320" i="6" s="1"/>
  <c r="E321" i="6"/>
  <c r="F321" i="6" s="1"/>
  <c r="E322" i="6"/>
  <c r="F322" i="6" s="1"/>
  <c r="E323" i="6"/>
  <c r="F323" i="6" s="1"/>
  <c r="E324" i="6"/>
  <c r="F324" i="6" s="1"/>
  <c r="E325" i="6"/>
  <c r="F325" i="6" s="1"/>
  <c r="E295" i="6"/>
  <c r="F295" i="6" s="1"/>
  <c r="D293" i="6"/>
  <c r="C293" i="6"/>
  <c r="B293" i="6"/>
  <c r="E264" i="6"/>
  <c r="F264" i="6" s="1"/>
  <c r="E265" i="6"/>
  <c r="F265" i="6" s="1"/>
  <c r="E266" i="6"/>
  <c r="F266" i="6" s="1"/>
  <c r="E267" i="6"/>
  <c r="F267" i="6" s="1"/>
  <c r="E268" i="6"/>
  <c r="F268" i="6" s="1"/>
  <c r="E269" i="6"/>
  <c r="F269" i="6" s="1"/>
  <c r="E270" i="6"/>
  <c r="F270" i="6" s="1"/>
  <c r="E271" i="6"/>
  <c r="F271" i="6" s="1"/>
  <c r="E272" i="6"/>
  <c r="F272" i="6" s="1"/>
  <c r="E273" i="6"/>
  <c r="F273" i="6" s="1"/>
  <c r="E274" i="6"/>
  <c r="F274" i="6" s="1"/>
  <c r="E275" i="6"/>
  <c r="F275" i="6" s="1"/>
  <c r="E276" i="6"/>
  <c r="F276" i="6" s="1"/>
  <c r="E277" i="6"/>
  <c r="F277" i="6" s="1"/>
  <c r="E278" i="6"/>
  <c r="F278" i="6" s="1"/>
  <c r="E279" i="6"/>
  <c r="F279" i="6" s="1"/>
  <c r="E280" i="6"/>
  <c r="F280" i="6" s="1"/>
  <c r="E281" i="6"/>
  <c r="F281" i="6" s="1"/>
  <c r="E282" i="6"/>
  <c r="F282" i="6" s="1"/>
  <c r="E283" i="6"/>
  <c r="F283" i="6" s="1"/>
  <c r="E284" i="6"/>
  <c r="F284" i="6" s="1"/>
  <c r="E285" i="6"/>
  <c r="F285" i="6" s="1"/>
  <c r="E286" i="6"/>
  <c r="F286" i="6" s="1"/>
  <c r="E287" i="6"/>
  <c r="F287" i="6" s="1"/>
  <c r="E288" i="6"/>
  <c r="F288" i="6" s="1"/>
  <c r="E289" i="6"/>
  <c r="F289" i="6" s="1"/>
  <c r="E290" i="6"/>
  <c r="F290" i="6" s="1"/>
  <c r="E291" i="6"/>
  <c r="F291" i="6" s="1"/>
  <c r="E292" i="6"/>
  <c r="F292" i="6" s="1"/>
  <c r="E263" i="6"/>
  <c r="F263" i="6" s="1"/>
  <c r="D261" i="6"/>
  <c r="B261" i="6"/>
  <c r="E231" i="6"/>
  <c r="E232" i="6"/>
  <c r="E233" i="6"/>
  <c r="E234" i="6"/>
  <c r="E235" i="6"/>
  <c r="F235" i="6" s="1"/>
  <c r="E236" i="6"/>
  <c r="E237" i="6"/>
  <c r="F237" i="6" s="1"/>
  <c r="E238" i="6"/>
  <c r="E239" i="6"/>
  <c r="E240" i="6"/>
  <c r="E241" i="6"/>
  <c r="E242" i="6"/>
  <c r="E243" i="6"/>
  <c r="F243" i="6" s="1"/>
  <c r="E244" i="6"/>
  <c r="E245" i="6"/>
  <c r="F245" i="6" s="1"/>
  <c r="E246" i="6"/>
  <c r="E247" i="6"/>
  <c r="E248" i="6"/>
  <c r="E249" i="6"/>
  <c r="E250" i="6"/>
  <c r="E251" i="6"/>
  <c r="E252" i="6"/>
  <c r="E253" i="6"/>
  <c r="F253" i="6" s="1"/>
  <c r="E254" i="6"/>
  <c r="E255" i="6"/>
  <c r="E256" i="6"/>
  <c r="E257" i="6"/>
  <c r="E258" i="6"/>
  <c r="E259" i="6"/>
  <c r="F259" i="6" s="1"/>
  <c r="E260" i="6"/>
  <c r="E230" i="6"/>
  <c r="F230" i="6" s="1"/>
  <c r="F233" i="6"/>
  <c r="F241" i="6"/>
  <c r="F249" i="6"/>
  <c r="F251" i="6"/>
  <c r="F257" i="6"/>
  <c r="D228" i="6"/>
  <c r="B228" i="6"/>
  <c r="E198" i="6"/>
  <c r="E199" i="6"/>
  <c r="E200" i="6"/>
  <c r="F200" i="6" s="1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F216" i="6" s="1"/>
  <c r="E217" i="6"/>
  <c r="E218" i="6"/>
  <c r="E219" i="6"/>
  <c r="E220" i="6"/>
  <c r="E221" i="6"/>
  <c r="E222" i="6"/>
  <c r="E223" i="6"/>
  <c r="E224" i="6"/>
  <c r="F224" i="6" s="1"/>
  <c r="E225" i="6"/>
  <c r="E226" i="6"/>
  <c r="E227" i="6"/>
  <c r="E197" i="6"/>
  <c r="F202" i="6"/>
  <c r="F204" i="6"/>
  <c r="F208" i="6"/>
  <c r="F210" i="6"/>
  <c r="F212" i="6"/>
  <c r="F218" i="6"/>
  <c r="F220" i="6"/>
  <c r="F226" i="6"/>
  <c r="F197" i="6"/>
  <c r="D195" i="6"/>
  <c r="B195" i="6"/>
  <c r="E166" i="6"/>
  <c r="E167" i="6"/>
  <c r="E168" i="6"/>
  <c r="E169" i="6"/>
  <c r="E170" i="6"/>
  <c r="F170" i="6" s="1"/>
  <c r="E171" i="6"/>
  <c r="E172" i="6"/>
  <c r="E173" i="6"/>
  <c r="E174" i="6"/>
  <c r="E175" i="6"/>
  <c r="E176" i="6"/>
  <c r="E177" i="6"/>
  <c r="E178" i="6"/>
  <c r="F178" i="6" s="1"/>
  <c r="E179" i="6"/>
  <c r="E180" i="6"/>
  <c r="E181" i="6"/>
  <c r="E182" i="6"/>
  <c r="E183" i="6"/>
  <c r="E184" i="6"/>
  <c r="E185" i="6"/>
  <c r="E186" i="6"/>
  <c r="F186" i="6" s="1"/>
  <c r="E187" i="6"/>
  <c r="E188" i="6"/>
  <c r="E189" i="6"/>
  <c r="E190" i="6"/>
  <c r="E191" i="6"/>
  <c r="E192" i="6"/>
  <c r="E193" i="6"/>
  <c r="E194" i="6"/>
  <c r="F194" i="6" s="1"/>
  <c r="E165" i="6"/>
  <c r="F167" i="6"/>
  <c r="F175" i="6"/>
  <c r="F183" i="6"/>
  <c r="F191" i="6"/>
  <c r="B163" i="6"/>
  <c r="D163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F148" i="6" s="1"/>
  <c r="E149" i="6"/>
  <c r="E150" i="6"/>
  <c r="E151" i="6"/>
  <c r="E152" i="6"/>
  <c r="E153" i="6"/>
  <c r="E154" i="6"/>
  <c r="F154" i="6" s="1"/>
  <c r="E155" i="6"/>
  <c r="E156" i="6"/>
  <c r="F156" i="6" s="1"/>
  <c r="E157" i="6"/>
  <c r="E158" i="6"/>
  <c r="E159" i="6"/>
  <c r="E160" i="6"/>
  <c r="E161" i="6"/>
  <c r="E162" i="6"/>
  <c r="F162" i="6" s="1"/>
  <c r="E132" i="6"/>
  <c r="C130" i="6"/>
  <c r="B130" i="6"/>
  <c r="E101" i="6"/>
  <c r="F101" i="6" s="1"/>
  <c r="E102" i="6"/>
  <c r="F102" i="6" s="1"/>
  <c r="E103" i="6"/>
  <c r="F103" i="6" s="1"/>
  <c r="E104" i="6"/>
  <c r="F104" i="6" s="1"/>
  <c r="E105" i="6"/>
  <c r="F105" i="6" s="1"/>
  <c r="E106" i="6"/>
  <c r="F106" i="6" s="1"/>
  <c r="E107" i="6"/>
  <c r="F107" i="6" s="1"/>
  <c r="E108" i="6"/>
  <c r="F108" i="6" s="1"/>
  <c r="E109" i="6"/>
  <c r="F109" i="6" s="1"/>
  <c r="E110" i="6"/>
  <c r="F110" i="6" s="1"/>
  <c r="E111" i="6"/>
  <c r="F111" i="6" s="1"/>
  <c r="E112" i="6"/>
  <c r="F112" i="6" s="1"/>
  <c r="E113" i="6"/>
  <c r="F113" i="6" s="1"/>
  <c r="E114" i="6"/>
  <c r="F114" i="6" s="1"/>
  <c r="E115" i="6"/>
  <c r="F115" i="6" s="1"/>
  <c r="E116" i="6"/>
  <c r="F116" i="6" s="1"/>
  <c r="E117" i="6"/>
  <c r="F117" i="6" s="1"/>
  <c r="E118" i="6"/>
  <c r="F118" i="6" s="1"/>
  <c r="E119" i="6"/>
  <c r="F119" i="6" s="1"/>
  <c r="E120" i="6"/>
  <c r="F120" i="6" s="1"/>
  <c r="E121" i="6"/>
  <c r="F121" i="6" s="1"/>
  <c r="E122" i="6"/>
  <c r="F122" i="6" s="1"/>
  <c r="E123" i="6"/>
  <c r="F123" i="6" s="1"/>
  <c r="E124" i="6"/>
  <c r="F124" i="6" s="1"/>
  <c r="E125" i="6"/>
  <c r="F125" i="6" s="1"/>
  <c r="E126" i="6"/>
  <c r="F126" i="6" s="1"/>
  <c r="E127" i="6"/>
  <c r="F127" i="6" s="1"/>
  <c r="E128" i="6"/>
  <c r="F128" i="6" s="1"/>
  <c r="E129" i="6"/>
  <c r="F129" i="6" s="1"/>
  <c r="E100" i="6"/>
  <c r="F100" i="6" s="1"/>
  <c r="D130" i="6"/>
  <c r="D98" i="6"/>
  <c r="E97" i="6"/>
  <c r="F97" i="6" s="1"/>
  <c r="E68" i="6"/>
  <c r="F68" i="6" s="1"/>
  <c r="E69" i="6"/>
  <c r="F69" i="6" s="1"/>
  <c r="E70" i="6"/>
  <c r="F70" i="6" s="1"/>
  <c r="E71" i="6"/>
  <c r="F71" i="6" s="1"/>
  <c r="E72" i="6"/>
  <c r="F72" i="6" s="1"/>
  <c r="E73" i="6"/>
  <c r="F73" i="6" s="1"/>
  <c r="E74" i="6"/>
  <c r="F74" i="6" s="1"/>
  <c r="E75" i="6"/>
  <c r="F75" i="6" s="1"/>
  <c r="E76" i="6"/>
  <c r="F76" i="6" s="1"/>
  <c r="E77" i="6"/>
  <c r="F77" i="6" s="1"/>
  <c r="E78" i="6"/>
  <c r="F78" i="6" s="1"/>
  <c r="E79" i="6"/>
  <c r="F79" i="6" s="1"/>
  <c r="E80" i="6"/>
  <c r="F80" i="6" s="1"/>
  <c r="E81" i="6"/>
  <c r="F81" i="6" s="1"/>
  <c r="E82" i="6"/>
  <c r="F82" i="6" s="1"/>
  <c r="E83" i="6"/>
  <c r="F83" i="6" s="1"/>
  <c r="E84" i="6"/>
  <c r="F84" i="6" s="1"/>
  <c r="E85" i="6"/>
  <c r="F85" i="6" s="1"/>
  <c r="E86" i="6"/>
  <c r="F86" i="6" s="1"/>
  <c r="E87" i="6"/>
  <c r="F87" i="6" s="1"/>
  <c r="E88" i="6"/>
  <c r="F88" i="6" s="1"/>
  <c r="E89" i="6"/>
  <c r="F89" i="6" s="1"/>
  <c r="E90" i="6"/>
  <c r="F90" i="6" s="1"/>
  <c r="E91" i="6"/>
  <c r="F91" i="6" s="1"/>
  <c r="E92" i="6"/>
  <c r="F92" i="6" s="1"/>
  <c r="E93" i="6"/>
  <c r="F93" i="6" s="1"/>
  <c r="E94" i="6"/>
  <c r="F94" i="6" s="1"/>
  <c r="E95" i="6"/>
  <c r="F95" i="6" s="1"/>
  <c r="E96" i="6"/>
  <c r="F96" i="6" s="1"/>
  <c r="E67" i="6"/>
  <c r="F67" i="6" s="1"/>
  <c r="C98" i="6"/>
  <c r="B98" i="6"/>
  <c r="E38" i="6"/>
  <c r="F38" i="6" s="1"/>
  <c r="E39" i="6"/>
  <c r="F39" i="6" s="1"/>
  <c r="E40" i="6"/>
  <c r="F40" i="6" s="1"/>
  <c r="E41" i="6"/>
  <c r="F41" i="6" s="1"/>
  <c r="E42" i="6"/>
  <c r="F42" i="6" s="1"/>
  <c r="E43" i="6"/>
  <c r="F43" i="6" s="1"/>
  <c r="E44" i="6"/>
  <c r="F44" i="6" s="1"/>
  <c r="E45" i="6"/>
  <c r="F45" i="6" s="1"/>
  <c r="E46" i="6"/>
  <c r="F46" i="6" s="1"/>
  <c r="E47" i="6"/>
  <c r="F47" i="6" s="1"/>
  <c r="E48" i="6"/>
  <c r="F48" i="6" s="1"/>
  <c r="E49" i="6"/>
  <c r="F49" i="6" s="1"/>
  <c r="E50" i="6"/>
  <c r="F50" i="6" s="1"/>
  <c r="E51" i="6"/>
  <c r="F51" i="6" s="1"/>
  <c r="E52" i="6"/>
  <c r="F52" i="6" s="1"/>
  <c r="E53" i="6"/>
  <c r="F53" i="6" s="1"/>
  <c r="E54" i="6"/>
  <c r="F54" i="6" s="1"/>
  <c r="E55" i="6"/>
  <c r="F55" i="6" s="1"/>
  <c r="E56" i="6"/>
  <c r="F56" i="6" s="1"/>
  <c r="E57" i="6"/>
  <c r="F57" i="6" s="1"/>
  <c r="E58" i="6"/>
  <c r="F58" i="6" s="1"/>
  <c r="E59" i="6"/>
  <c r="F59" i="6" s="1"/>
  <c r="E60" i="6"/>
  <c r="F60" i="6" s="1"/>
  <c r="E61" i="6"/>
  <c r="F61" i="6" s="1"/>
  <c r="E62" i="6"/>
  <c r="F62" i="6" s="1"/>
  <c r="E63" i="6"/>
  <c r="F63" i="6" s="1"/>
  <c r="E64" i="6"/>
  <c r="F64" i="6" s="1"/>
  <c r="E37" i="6"/>
  <c r="F37" i="6" s="1"/>
  <c r="D65" i="6"/>
  <c r="C65" i="6"/>
  <c r="B65" i="6"/>
  <c r="D35" i="6"/>
  <c r="E5" i="6"/>
  <c r="F5" i="6" s="1"/>
  <c r="E6" i="6"/>
  <c r="F6" i="6" s="1"/>
  <c r="E7" i="6"/>
  <c r="F7" i="6" s="1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33" i="6"/>
  <c r="F33" i="6" s="1"/>
  <c r="E34" i="6"/>
  <c r="F34" i="6" s="1"/>
  <c r="E4" i="6"/>
  <c r="F4" i="6" s="1"/>
  <c r="C35" i="6"/>
  <c r="B35" i="6"/>
  <c r="D391" i="5"/>
  <c r="E361" i="5"/>
  <c r="F361" i="5" s="1"/>
  <c r="E362" i="5"/>
  <c r="F362" i="5" s="1"/>
  <c r="E363" i="5"/>
  <c r="F363" i="5" s="1"/>
  <c r="E364" i="5"/>
  <c r="F364" i="5" s="1"/>
  <c r="E365" i="5"/>
  <c r="F365" i="5" s="1"/>
  <c r="E366" i="5"/>
  <c r="F366" i="5" s="1"/>
  <c r="E367" i="5"/>
  <c r="F367" i="5" s="1"/>
  <c r="E368" i="5"/>
  <c r="F368" i="5" s="1"/>
  <c r="E369" i="5"/>
  <c r="F369" i="5" s="1"/>
  <c r="E370" i="5"/>
  <c r="F370" i="5" s="1"/>
  <c r="E371" i="5"/>
  <c r="F371" i="5" s="1"/>
  <c r="E372" i="5"/>
  <c r="F372" i="5" s="1"/>
  <c r="E373" i="5"/>
  <c r="F373" i="5" s="1"/>
  <c r="E374" i="5"/>
  <c r="F374" i="5" s="1"/>
  <c r="E375" i="5"/>
  <c r="F375" i="5" s="1"/>
  <c r="E376" i="5"/>
  <c r="F376" i="5" s="1"/>
  <c r="E377" i="5"/>
  <c r="F377" i="5" s="1"/>
  <c r="E378" i="5"/>
  <c r="F378" i="5" s="1"/>
  <c r="E379" i="5"/>
  <c r="F379" i="5" s="1"/>
  <c r="E380" i="5"/>
  <c r="F380" i="5" s="1"/>
  <c r="E381" i="5"/>
  <c r="F381" i="5" s="1"/>
  <c r="E382" i="5"/>
  <c r="F382" i="5" s="1"/>
  <c r="E383" i="5"/>
  <c r="F383" i="5" s="1"/>
  <c r="E384" i="5"/>
  <c r="F384" i="5" s="1"/>
  <c r="E385" i="5"/>
  <c r="F385" i="5" s="1"/>
  <c r="E386" i="5"/>
  <c r="F386" i="5" s="1"/>
  <c r="E387" i="5"/>
  <c r="F387" i="5" s="1"/>
  <c r="E388" i="5"/>
  <c r="F388" i="5" s="1"/>
  <c r="E389" i="5"/>
  <c r="F389" i="5" s="1"/>
  <c r="E390" i="5"/>
  <c r="F390" i="5" s="1"/>
  <c r="E360" i="5"/>
  <c r="F360" i="5" s="1"/>
  <c r="C391" i="5"/>
  <c r="B391" i="5"/>
  <c r="D326" i="5"/>
  <c r="E296" i="5"/>
  <c r="F296" i="5" s="1"/>
  <c r="E297" i="5"/>
  <c r="F297" i="5" s="1"/>
  <c r="E298" i="5"/>
  <c r="F298" i="5" s="1"/>
  <c r="E299" i="5"/>
  <c r="F299" i="5" s="1"/>
  <c r="E300" i="5"/>
  <c r="F300" i="5" s="1"/>
  <c r="E301" i="5"/>
  <c r="F301" i="5" s="1"/>
  <c r="E302" i="5"/>
  <c r="F302" i="5" s="1"/>
  <c r="E303" i="5"/>
  <c r="F303" i="5" s="1"/>
  <c r="E304" i="5"/>
  <c r="F304" i="5" s="1"/>
  <c r="E305" i="5"/>
  <c r="F305" i="5" s="1"/>
  <c r="E306" i="5"/>
  <c r="F306" i="5" s="1"/>
  <c r="E307" i="5"/>
  <c r="F307" i="5" s="1"/>
  <c r="E308" i="5"/>
  <c r="F308" i="5" s="1"/>
  <c r="E309" i="5"/>
  <c r="F309" i="5" s="1"/>
  <c r="E310" i="5"/>
  <c r="F310" i="5" s="1"/>
  <c r="E311" i="5"/>
  <c r="F311" i="5" s="1"/>
  <c r="E312" i="5"/>
  <c r="F312" i="5" s="1"/>
  <c r="E313" i="5"/>
  <c r="F313" i="5" s="1"/>
  <c r="E314" i="5"/>
  <c r="F314" i="5" s="1"/>
  <c r="E315" i="5"/>
  <c r="F315" i="5" s="1"/>
  <c r="E316" i="5"/>
  <c r="F316" i="5" s="1"/>
  <c r="E317" i="5"/>
  <c r="F317" i="5" s="1"/>
  <c r="E318" i="5"/>
  <c r="F318" i="5" s="1"/>
  <c r="E319" i="5"/>
  <c r="F319" i="5" s="1"/>
  <c r="E320" i="5"/>
  <c r="F320" i="5" s="1"/>
  <c r="E321" i="5"/>
  <c r="F321" i="5" s="1"/>
  <c r="E322" i="5"/>
  <c r="F322" i="5" s="1"/>
  <c r="E323" i="5"/>
  <c r="F323" i="5" s="1"/>
  <c r="E324" i="5"/>
  <c r="F324" i="5" s="1"/>
  <c r="E325" i="5"/>
  <c r="F325" i="5" s="1"/>
  <c r="E295" i="5"/>
  <c r="F295" i="5" s="1"/>
  <c r="C326" i="5"/>
  <c r="B326" i="5"/>
  <c r="D358" i="5"/>
  <c r="E329" i="5"/>
  <c r="F329" i="5" s="1"/>
  <c r="E330" i="5"/>
  <c r="F330" i="5" s="1"/>
  <c r="E331" i="5"/>
  <c r="F331" i="5" s="1"/>
  <c r="E332" i="5"/>
  <c r="F332" i="5" s="1"/>
  <c r="E333" i="5"/>
  <c r="F333" i="5" s="1"/>
  <c r="E334" i="5"/>
  <c r="F334" i="5" s="1"/>
  <c r="E335" i="5"/>
  <c r="F335" i="5" s="1"/>
  <c r="E336" i="5"/>
  <c r="F336" i="5" s="1"/>
  <c r="E337" i="5"/>
  <c r="F337" i="5" s="1"/>
  <c r="E338" i="5"/>
  <c r="F338" i="5" s="1"/>
  <c r="E339" i="5"/>
  <c r="F339" i="5" s="1"/>
  <c r="E340" i="5"/>
  <c r="F340" i="5" s="1"/>
  <c r="E341" i="5"/>
  <c r="F341" i="5" s="1"/>
  <c r="E342" i="5"/>
  <c r="F342" i="5" s="1"/>
  <c r="E343" i="5"/>
  <c r="F343" i="5" s="1"/>
  <c r="E344" i="5"/>
  <c r="F344" i="5" s="1"/>
  <c r="E345" i="5"/>
  <c r="F345" i="5" s="1"/>
  <c r="E346" i="5"/>
  <c r="F346" i="5" s="1"/>
  <c r="E347" i="5"/>
  <c r="F347" i="5" s="1"/>
  <c r="E348" i="5"/>
  <c r="F348" i="5" s="1"/>
  <c r="E349" i="5"/>
  <c r="F349" i="5" s="1"/>
  <c r="E350" i="5"/>
  <c r="F350" i="5" s="1"/>
  <c r="E351" i="5"/>
  <c r="F351" i="5" s="1"/>
  <c r="E352" i="5"/>
  <c r="F352" i="5" s="1"/>
  <c r="E353" i="5"/>
  <c r="F353" i="5" s="1"/>
  <c r="E354" i="5"/>
  <c r="F354" i="5" s="1"/>
  <c r="E355" i="5"/>
  <c r="F355" i="5" s="1"/>
  <c r="E356" i="5"/>
  <c r="F356" i="5" s="1"/>
  <c r="E357" i="5"/>
  <c r="F357" i="5" s="1"/>
  <c r="E328" i="5"/>
  <c r="F328" i="5" s="1"/>
  <c r="E264" i="5"/>
  <c r="F264" i="5" s="1"/>
  <c r="E265" i="5"/>
  <c r="F265" i="5" s="1"/>
  <c r="E266" i="5"/>
  <c r="F266" i="5" s="1"/>
  <c r="E267" i="5"/>
  <c r="F267" i="5" s="1"/>
  <c r="E268" i="5"/>
  <c r="F268" i="5" s="1"/>
  <c r="E269" i="5"/>
  <c r="F269" i="5" s="1"/>
  <c r="E270" i="5"/>
  <c r="F270" i="5" s="1"/>
  <c r="E271" i="5"/>
  <c r="F271" i="5" s="1"/>
  <c r="E272" i="5"/>
  <c r="F272" i="5" s="1"/>
  <c r="E273" i="5"/>
  <c r="F273" i="5" s="1"/>
  <c r="E274" i="5"/>
  <c r="F274" i="5" s="1"/>
  <c r="E275" i="5"/>
  <c r="F275" i="5" s="1"/>
  <c r="E276" i="5"/>
  <c r="F276" i="5" s="1"/>
  <c r="E277" i="5"/>
  <c r="F277" i="5" s="1"/>
  <c r="E278" i="5"/>
  <c r="F278" i="5" s="1"/>
  <c r="E279" i="5"/>
  <c r="F279" i="5" s="1"/>
  <c r="E280" i="5"/>
  <c r="F280" i="5" s="1"/>
  <c r="E281" i="5"/>
  <c r="F281" i="5" s="1"/>
  <c r="E282" i="5"/>
  <c r="F282" i="5" s="1"/>
  <c r="E283" i="5"/>
  <c r="F283" i="5" s="1"/>
  <c r="E284" i="5"/>
  <c r="F284" i="5" s="1"/>
  <c r="E285" i="5"/>
  <c r="F285" i="5" s="1"/>
  <c r="E286" i="5"/>
  <c r="F286" i="5" s="1"/>
  <c r="E287" i="5"/>
  <c r="F287" i="5" s="1"/>
  <c r="E288" i="5"/>
  <c r="F288" i="5" s="1"/>
  <c r="E289" i="5"/>
  <c r="F289" i="5" s="1"/>
  <c r="E290" i="5"/>
  <c r="F290" i="5" s="1"/>
  <c r="E291" i="5"/>
  <c r="F291" i="5" s="1"/>
  <c r="E292" i="5"/>
  <c r="F292" i="5" s="1"/>
  <c r="E263" i="5"/>
  <c r="F263" i="5" s="1"/>
  <c r="D293" i="5"/>
  <c r="D261" i="5"/>
  <c r="C261" i="5"/>
  <c r="B261" i="5"/>
  <c r="E231" i="5"/>
  <c r="F231" i="5" s="1"/>
  <c r="E232" i="5"/>
  <c r="F232" i="5" s="1"/>
  <c r="E233" i="5"/>
  <c r="F233" i="5" s="1"/>
  <c r="E234" i="5"/>
  <c r="F234" i="5" s="1"/>
  <c r="E235" i="5"/>
  <c r="F235" i="5" s="1"/>
  <c r="E236" i="5"/>
  <c r="F236" i="5" s="1"/>
  <c r="E237" i="5"/>
  <c r="F237" i="5" s="1"/>
  <c r="E238" i="5"/>
  <c r="F238" i="5" s="1"/>
  <c r="E239" i="5"/>
  <c r="F239" i="5" s="1"/>
  <c r="E240" i="5"/>
  <c r="F240" i="5" s="1"/>
  <c r="E241" i="5"/>
  <c r="F241" i="5" s="1"/>
  <c r="E242" i="5"/>
  <c r="F242" i="5" s="1"/>
  <c r="E243" i="5"/>
  <c r="F243" i="5" s="1"/>
  <c r="E244" i="5"/>
  <c r="F244" i="5" s="1"/>
  <c r="E245" i="5"/>
  <c r="F245" i="5" s="1"/>
  <c r="E246" i="5"/>
  <c r="F246" i="5" s="1"/>
  <c r="E247" i="5"/>
  <c r="F247" i="5" s="1"/>
  <c r="E248" i="5"/>
  <c r="F248" i="5" s="1"/>
  <c r="E249" i="5"/>
  <c r="F249" i="5" s="1"/>
  <c r="E250" i="5"/>
  <c r="F250" i="5" s="1"/>
  <c r="E251" i="5"/>
  <c r="F251" i="5" s="1"/>
  <c r="E252" i="5"/>
  <c r="F252" i="5" s="1"/>
  <c r="E253" i="5"/>
  <c r="F253" i="5" s="1"/>
  <c r="E254" i="5"/>
  <c r="F254" i="5" s="1"/>
  <c r="E255" i="5"/>
  <c r="F255" i="5" s="1"/>
  <c r="E256" i="5"/>
  <c r="F256" i="5" s="1"/>
  <c r="E257" i="5"/>
  <c r="F257" i="5" s="1"/>
  <c r="E258" i="5"/>
  <c r="F258" i="5" s="1"/>
  <c r="E259" i="5"/>
  <c r="F259" i="5" s="1"/>
  <c r="E260" i="5"/>
  <c r="F260" i="5" s="1"/>
  <c r="E230" i="5"/>
  <c r="F230" i="5" s="1"/>
  <c r="B228" i="5"/>
  <c r="C228" i="5"/>
  <c r="E197" i="5"/>
  <c r="F197" i="5" s="1"/>
  <c r="E198" i="5"/>
  <c r="F198" i="5" s="1"/>
  <c r="E199" i="5"/>
  <c r="F199" i="5" s="1"/>
  <c r="E200" i="5"/>
  <c r="F200" i="5" s="1"/>
  <c r="E201" i="5"/>
  <c r="F201" i="5" s="1"/>
  <c r="E202" i="5"/>
  <c r="F202" i="5" s="1"/>
  <c r="E203" i="5"/>
  <c r="F203" i="5" s="1"/>
  <c r="E204" i="5"/>
  <c r="F204" i="5" s="1"/>
  <c r="E205" i="5"/>
  <c r="F205" i="5" s="1"/>
  <c r="E206" i="5"/>
  <c r="F206" i="5" s="1"/>
  <c r="E207" i="5"/>
  <c r="F207" i="5" s="1"/>
  <c r="E208" i="5"/>
  <c r="F208" i="5" s="1"/>
  <c r="E209" i="5"/>
  <c r="F209" i="5" s="1"/>
  <c r="E210" i="5"/>
  <c r="F210" i="5" s="1"/>
  <c r="E211" i="5"/>
  <c r="F211" i="5" s="1"/>
  <c r="E212" i="5"/>
  <c r="F212" i="5" s="1"/>
  <c r="E213" i="5"/>
  <c r="F213" i="5" s="1"/>
  <c r="E214" i="5"/>
  <c r="F214" i="5" s="1"/>
  <c r="E215" i="5"/>
  <c r="F215" i="5" s="1"/>
  <c r="E216" i="5"/>
  <c r="F216" i="5" s="1"/>
  <c r="E217" i="5"/>
  <c r="F217" i="5" s="1"/>
  <c r="E218" i="5"/>
  <c r="F218" i="5" s="1"/>
  <c r="E219" i="5"/>
  <c r="F219" i="5" s="1"/>
  <c r="E220" i="5"/>
  <c r="F220" i="5" s="1"/>
  <c r="E221" i="5"/>
  <c r="F221" i="5" s="1"/>
  <c r="E222" i="5"/>
  <c r="F222" i="5" s="1"/>
  <c r="E223" i="5"/>
  <c r="F223" i="5" s="1"/>
  <c r="E224" i="5"/>
  <c r="F224" i="5" s="1"/>
  <c r="E225" i="5"/>
  <c r="F225" i="5" s="1"/>
  <c r="E226" i="5"/>
  <c r="F226" i="5" s="1"/>
  <c r="E227" i="5"/>
  <c r="F227" i="5" s="1"/>
  <c r="D228" i="5"/>
  <c r="D195" i="5"/>
  <c r="C195" i="5"/>
  <c r="B195" i="5"/>
  <c r="E166" i="5"/>
  <c r="F166" i="5" s="1"/>
  <c r="E167" i="5"/>
  <c r="F167" i="5" s="1"/>
  <c r="E168" i="5"/>
  <c r="F168" i="5" s="1"/>
  <c r="E169" i="5"/>
  <c r="F169" i="5" s="1"/>
  <c r="E170" i="5"/>
  <c r="F170" i="5" s="1"/>
  <c r="E171" i="5"/>
  <c r="F171" i="5" s="1"/>
  <c r="E172" i="5"/>
  <c r="F172" i="5" s="1"/>
  <c r="E173" i="5"/>
  <c r="F173" i="5" s="1"/>
  <c r="E174" i="5"/>
  <c r="F174" i="5" s="1"/>
  <c r="E175" i="5"/>
  <c r="F175" i="5" s="1"/>
  <c r="E176" i="5"/>
  <c r="F176" i="5" s="1"/>
  <c r="E177" i="5"/>
  <c r="F177" i="5" s="1"/>
  <c r="E178" i="5"/>
  <c r="F178" i="5" s="1"/>
  <c r="E179" i="5"/>
  <c r="F179" i="5" s="1"/>
  <c r="E180" i="5"/>
  <c r="F180" i="5" s="1"/>
  <c r="E181" i="5"/>
  <c r="F181" i="5" s="1"/>
  <c r="E182" i="5"/>
  <c r="F182" i="5" s="1"/>
  <c r="E183" i="5"/>
  <c r="F183" i="5" s="1"/>
  <c r="E184" i="5"/>
  <c r="F184" i="5" s="1"/>
  <c r="E185" i="5"/>
  <c r="F185" i="5" s="1"/>
  <c r="E186" i="5"/>
  <c r="F186" i="5" s="1"/>
  <c r="E187" i="5"/>
  <c r="F187" i="5" s="1"/>
  <c r="E188" i="5"/>
  <c r="F188" i="5" s="1"/>
  <c r="E189" i="5"/>
  <c r="F189" i="5" s="1"/>
  <c r="E190" i="5"/>
  <c r="F190" i="5" s="1"/>
  <c r="E191" i="5"/>
  <c r="F191" i="5" s="1"/>
  <c r="E192" i="5"/>
  <c r="F192" i="5" s="1"/>
  <c r="E193" i="5"/>
  <c r="F193" i="5" s="1"/>
  <c r="E194" i="5"/>
  <c r="F194" i="5" s="1"/>
  <c r="E165" i="5"/>
  <c r="F165" i="5" s="1"/>
  <c r="E133" i="5"/>
  <c r="F133" i="5" s="1"/>
  <c r="E134" i="5"/>
  <c r="F134" i="5" s="1"/>
  <c r="E135" i="5"/>
  <c r="F135" i="5" s="1"/>
  <c r="E136" i="5"/>
  <c r="F136" i="5" s="1"/>
  <c r="E137" i="5"/>
  <c r="F137" i="5" s="1"/>
  <c r="E138" i="5"/>
  <c r="F138" i="5" s="1"/>
  <c r="E139" i="5"/>
  <c r="F139" i="5" s="1"/>
  <c r="E140" i="5"/>
  <c r="F140" i="5" s="1"/>
  <c r="E141" i="5"/>
  <c r="F141" i="5" s="1"/>
  <c r="E142" i="5"/>
  <c r="F142" i="5" s="1"/>
  <c r="E143" i="5"/>
  <c r="F143" i="5" s="1"/>
  <c r="E144" i="5"/>
  <c r="F144" i="5" s="1"/>
  <c r="E145" i="5"/>
  <c r="F145" i="5" s="1"/>
  <c r="E146" i="5"/>
  <c r="F146" i="5" s="1"/>
  <c r="E147" i="5"/>
  <c r="F147" i="5" s="1"/>
  <c r="E148" i="5"/>
  <c r="F148" i="5" s="1"/>
  <c r="E149" i="5"/>
  <c r="F149" i="5" s="1"/>
  <c r="E150" i="5"/>
  <c r="F150" i="5" s="1"/>
  <c r="E151" i="5"/>
  <c r="F151" i="5" s="1"/>
  <c r="E152" i="5"/>
  <c r="F152" i="5" s="1"/>
  <c r="E153" i="5"/>
  <c r="F153" i="5" s="1"/>
  <c r="E154" i="5"/>
  <c r="F154" i="5" s="1"/>
  <c r="E155" i="5"/>
  <c r="F155" i="5" s="1"/>
  <c r="E156" i="5"/>
  <c r="F156" i="5" s="1"/>
  <c r="E157" i="5"/>
  <c r="F157" i="5" s="1"/>
  <c r="E158" i="5"/>
  <c r="F158" i="5" s="1"/>
  <c r="E159" i="5"/>
  <c r="F159" i="5" s="1"/>
  <c r="E160" i="5"/>
  <c r="F160" i="5" s="1"/>
  <c r="E161" i="5"/>
  <c r="F161" i="5" s="1"/>
  <c r="E162" i="5"/>
  <c r="F162" i="5" s="1"/>
  <c r="E132" i="5"/>
  <c r="F132" i="5" s="1"/>
  <c r="D163" i="5"/>
  <c r="C163" i="5"/>
  <c r="B163" i="5"/>
  <c r="D130" i="5"/>
  <c r="C130" i="5"/>
  <c r="B130" i="5"/>
  <c r="E101" i="5"/>
  <c r="F101" i="5" s="1"/>
  <c r="E102" i="5"/>
  <c r="F102" i="5" s="1"/>
  <c r="E103" i="5"/>
  <c r="F103" i="5" s="1"/>
  <c r="E104" i="5"/>
  <c r="F104" i="5" s="1"/>
  <c r="E105" i="5"/>
  <c r="F105" i="5" s="1"/>
  <c r="E106" i="5"/>
  <c r="F106" i="5" s="1"/>
  <c r="E107" i="5"/>
  <c r="F107" i="5" s="1"/>
  <c r="E108" i="5"/>
  <c r="F108" i="5" s="1"/>
  <c r="E109" i="5"/>
  <c r="F109" i="5" s="1"/>
  <c r="E110" i="5"/>
  <c r="F110" i="5" s="1"/>
  <c r="E111" i="5"/>
  <c r="F111" i="5" s="1"/>
  <c r="E112" i="5"/>
  <c r="F112" i="5" s="1"/>
  <c r="E113" i="5"/>
  <c r="F113" i="5" s="1"/>
  <c r="E114" i="5"/>
  <c r="F114" i="5" s="1"/>
  <c r="E115" i="5"/>
  <c r="F115" i="5" s="1"/>
  <c r="E116" i="5"/>
  <c r="F116" i="5" s="1"/>
  <c r="E117" i="5"/>
  <c r="F117" i="5" s="1"/>
  <c r="E118" i="5"/>
  <c r="F118" i="5" s="1"/>
  <c r="E119" i="5"/>
  <c r="F119" i="5" s="1"/>
  <c r="E120" i="5"/>
  <c r="F120" i="5" s="1"/>
  <c r="E121" i="5"/>
  <c r="F121" i="5" s="1"/>
  <c r="E122" i="5"/>
  <c r="F122" i="5" s="1"/>
  <c r="E123" i="5"/>
  <c r="F123" i="5" s="1"/>
  <c r="E124" i="5"/>
  <c r="F124" i="5" s="1"/>
  <c r="E125" i="5"/>
  <c r="F125" i="5" s="1"/>
  <c r="E126" i="5"/>
  <c r="F126" i="5" s="1"/>
  <c r="E127" i="5"/>
  <c r="F127" i="5" s="1"/>
  <c r="E128" i="5"/>
  <c r="F128" i="5" s="1"/>
  <c r="E129" i="5"/>
  <c r="F129" i="5" s="1"/>
  <c r="E100" i="5"/>
  <c r="F100" i="5" s="1"/>
  <c r="D98" i="5"/>
  <c r="E68" i="5"/>
  <c r="F68" i="5" s="1"/>
  <c r="E69" i="5"/>
  <c r="F69" i="5" s="1"/>
  <c r="E70" i="5"/>
  <c r="F70" i="5" s="1"/>
  <c r="E71" i="5"/>
  <c r="F71" i="5" s="1"/>
  <c r="E72" i="5"/>
  <c r="F72" i="5" s="1"/>
  <c r="E73" i="5"/>
  <c r="F73" i="5" s="1"/>
  <c r="E74" i="5"/>
  <c r="F74" i="5" s="1"/>
  <c r="E75" i="5"/>
  <c r="F75" i="5" s="1"/>
  <c r="E76" i="5"/>
  <c r="F76" i="5" s="1"/>
  <c r="E77" i="5"/>
  <c r="F77" i="5" s="1"/>
  <c r="E78" i="5"/>
  <c r="F78" i="5" s="1"/>
  <c r="E79" i="5"/>
  <c r="F79" i="5" s="1"/>
  <c r="E80" i="5"/>
  <c r="F80" i="5" s="1"/>
  <c r="E81" i="5"/>
  <c r="F81" i="5" s="1"/>
  <c r="E82" i="5"/>
  <c r="F82" i="5" s="1"/>
  <c r="E83" i="5"/>
  <c r="F83" i="5" s="1"/>
  <c r="E84" i="5"/>
  <c r="F84" i="5" s="1"/>
  <c r="E85" i="5"/>
  <c r="F85" i="5" s="1"/>
  <c r="E86" i="5"/>
  <c r="F86" i="5" s="1"/>
  <c r="E87" i="5"/>
  <c r="F87" i="5" s="1"/>
  <c r="E88" i="5"/>
  <c r="F88" i="5" s="1"/>
  <c r="E89" i="5"/>
  <c r="F89" i="5" s="1"/>
  <c r="E90" i="5"/>
  <c r="F90" i="5" s="1"/>
  <c r="E91" i="5"/>
  <c r="F91" i="5" s="1"/>
  <c r="E92" i="5"/>
  <c r="F92" i="5" s="1"/>
  <c r="E93" i="5"/>
  <c r="F93" i="5" s="1"/>
  <c r="E94" i="5"/>
  <c r="F94" i="5" s="1"/>
  <c r="E95" i="5"/>
  <c r="F95" i="5" s="1"/>
  <c r="E96" i="5"/>
  <c r="F96" i="5" s="1"/>
  <c r="E97" i="5"/>
  <c r="F97" i="5" s="1"/>
  <c r="E67" i="5"/>
  <c r="F67" i="5" s="1"/>
  <c r="C98" i="5"/>
  <c r="B98" i="5"/>
  <c r="D65" i="5"/>
  <c r="C65" i="5"/>
  <c r="B65" i="5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47" i="5"/>
  <c r="F47" i="5" s="1"/>
  <c r="E48" i="5"/>
  <c r="F48" i="5" s="1"/>
  <c r="E49" i="5"/>
  <c r="F49" i="5" s="1"/>
  <c r="E50" i="5"/>
  <c r="F50" i="5" s="1"/>
  <c r="E51" i="5"/>
  <c r="F51" i="5" s="1"/>
  <c r="E52" i="5"/>
  <c r="F52" i="5" s="1"/>
  <c r="E53" i="5"/>
  <c r="F53" i="5" s="1"/>
  <c r="E54" i="5"/>
  <c r="F54" i="5" s="1"/>
  <c r="E55" i="5"/>
  <c r="F55" i="5" s="1"/>
  <c r="E56" i="5"/>
  <c r="F56" i="5" s="1"/>
  <c r="E57" i="5"/>
  <c r="F57" i="5" s="1"/>
  <c r="E58" i="5"/>
  <c r="F58" i="5" s="1"/>
  <c r="E59" i="5"/>
  <c r="F59" i="5" s="1"/>
  <c r="E60" i="5"/>
  <c r="F60" i="5" s="1"/>
  <c r="E61" i="5"/>
  <c r="F61" i="5" s="1"/>
  <c r="E62" i="5"/>
  <c r="F62" i="5" s="1"/>
  <c r="E63" i="5"/>
  <c r="F63" i="5" s="1"/>
  <c r="E64" i="5"/>
  <c r="F64" i="5" s="1"/>
  <c r="E37" i="5"/>
  <c r="F37" i="5" s="1"/>
  <c r="D35" i="5"/>
  <c r="E5" i="5"/>
  <c r="F5" i="5" s="1"/>
  <c r="E6" i="5"/>
  <c r="F6" i="5" s="1"/>
  <c r="E7" i="5"/>
  <c r="F7" i="5" s="1"/>
  <c r="E8" i="5"/>
  <c r="F8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6" i="5"/>
  <c r="F16" i="5" s="1"/>
  <c r="E17" i="5"/>
  <c r="F17" i="5" s="1"/>
  <c r="E18" i="5"/>
  <c r="F18" i="5" s="1"/>
  <c r="E19" i="5"/>
  <c r="F19" i="5" s="1"/>
  <c r="E20" i="5"/>
  <c r="F20" i="5" s="1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F31" i="5" s="1"/>
  <c r="E32" i="5"/>
  <c r="F32" i="5" s="1"/>
  <c r="E33" i="5"/>
  <c r="F33" i="5" s="1"/>
  <c r="E34" i="5"/>
  <c r="F34" i="5" s="1"/>
  <c r="E4" i="5"/>
  <c r="F4" i="5" s="1"/>
  <c r="C35" i="5"/>
  <c r="B35" i="5"/>
  <c r="B7" i="3"/>
  <c r="B9" i="3"/>
  <c r="B10" i="3"/>
  <c r="B12" i="3" s="1"/>
  <c r="B11" i="3"/>
  <c r="F400" i="11" l="1"/>
  <c r="F397" i="10"/>
  <c r="F173" i="6"/>
  <c r="F188" i="6"/>
  <c r="F180" i="6"/>
  <c r="F172" i="6"/>
  <c r="F181" i="6"/>
  <c r="F189" i="6"/>
  <c r="F192" i="6"/>
  <c r="F184" i="6"/>
  <c r="F176" i="6"/>
  <c r="F168" i="6"/>
  <c r="F158" i="6"/>
  <c r="F150" i="6"/>
  <c r="F222" i="6"/>
  <c r="F214" i="6"/>
  <c r="F206" i="6"/>
  <c r="F198" i="6"/>
  <c r="F255" i="6"/>
  <c r="F247" i="6"/>
  <c r="F239" i="6"/>
  <c r="F231" i="6"/>
  <c r="F190" i="6"/>
  <c r="F182" i="6"/>
  <c r="F174" i="6"/>
  <c r="F166" i="6"/>
  <c r="F165" i="6"/>
  <c r="F187" i="6"/>
  <c r="F179" i="6"/>
  <c r="F171" i="6"/>
  <c r="E163" i="5"/>
  <c r="F160" i="6"/>
  <c r="F152" i="6"/>
  <c r="F193" i="6"/>
  <c r="F185" i="6"/>
  <c r="F177" i="6"/>
  <c r="F169" i="6"/>
  <c r="F163" i="5"/>
  <c r="F132" i="6"/>
  <c r="F145" i="6"/>
  <c r="F143" i="6"/>
  <c r="F141" i="6"/>
  <c r="F139" i="6"/>
  <c r="F137" i="6"/>
  <c r="F135" i="6"/>
  <c r="F133" i="6"/>
  <c r="F146" i="6"/>
  <c r="F144" i="6"/>
  <c r="F142" i="6"/>
  <c r="F140" i="6"/>
  <c r="F138" i="6"/>
  <c r="F136" i="6"/>
  <c r="F134" i="6"/>
  <c r="F147" i="6"/>
  <c r="F161" i="6"/>
  <c r="F159" i="6"/>
  <c r="F157" i="6"/>
  <c r="F155" i="6"/>
  <c r="F153" i="6"/>
  <c r="F151" i="6"/>
  <c r="F149" i="6"/>
  <c r="F227" i="6"/>
  <c r="F225" i="6"/>
  <c r="F223" i="6"/>
  <c r="F221" i="6"/>
  <c r="F219" i="6"/>
  <c r="F217" i="6"/>
  <c r="F215" i="6"/>
  <c r="F213" i="6"/>
  <c r="F211" i="6"/>
  <c r="F209" i="6"/>
  <c r="F207" i="6"/>
  <c r="F205" i="6"/>
  <c r="F203" i="6"/>
  <c r="F201" i="6"/>
  <c r="F199" i="6"/>
  <c r="F260" i="6"/>
  <c r="F258" i="6"/>
  <c r="F256" i="6"/>
  <c r="F254" i="6"/>
  <c r="F252" i="6"/>
  <c r="F250" i="6"/>
  <c r="F248" i="6"/>
  <c r="F246" i="6"/>
  <c r="F244" i="6"/>
  <c r="F242" i="6"/>
  <c r="F240" i="6"/>
  <c r="F238" i="6"/>
  <c r="F236" i="6"/>
  <c r="F234" i="6"/>
  <c r="F232" i="6"/>
  <c r="E228" i="5"/>
  <c r="F228" i="5" s="1"/>
  <c r="C163" i="6"/>
  <c r="E130" i="5"/>
  <c r="F130" i="5" s="1"/>
  <c r="E35" i="6"/>
  <c r="F35" i="6" s="1"/>
  <c r="E130" i="6"/>
  <c r="F130" i="6" s="1"/>
  <c r="E391" i="5"/>
  <c r="F391" i="5" s="1"/>
  <c r="E35" i="5"/>
  <c r="F35" i="5" s="1"/>
  <c r="E293" i="5"/>
  <c r="F293" i="5" s="1"/>
  <c r="E261" i="5"/>
  <c r="F261" i="5" s="1"/>
  <c r="E391" i="6"/>
  <c r="F391" i="6" s="1"/>
  <c r="E98" i="5"/>
  <c r="F98" i="5" s="1"/>
  <c r="E65" i="5"/>
  <c r="F65" i="5" s="1"/>
  <c r="E228" i="6"/>
  <c r="E261" i="6"/>
  <c r="E326" i="6"/>
  <c r="F326" i="6" s="1"/>
  <c r="E358" i="5"/>
  <c r="F358" i="5" s="1"/>
  <c r="E195" i="5"/>
  <c r="F195" i="5" s="1"/>
  <c r="E326" i="5"/>
  <c r="F326" i="5" s="1"/>
  <c r="E65" i="6"/>
  <c r="F65" i="6" s="1"/>
  <c r="B14" i="3"/>
  <c r="B15" i="3" s="1"/>
  <c r="E98" i="6"/>
  <c r="F98" i="6" s="1"/>
  <c r="E163" i="6"/>
  <c r="C195" i="6"/>
  <c r="E195" i="6"/>
  <c r="C228" i="6"/>
  <c r="C261" i="6"/>
  <c r="E293" i="6"/>
  <c r="F293" i="6" s="1"/>
  <c r="E358" i="6"/>
  <c r="F358" i="6" s="1"/>
  <c r="F261" i="6" l="1"/>
  <c r="F393" i="5"/>
  <c r="F401" i="12" s="1"/>
  <c r="F163" i="6"/>
  <c r="F228" i="6"/>
  <c r="F195" i="6"/>
  <c r="F402" i="11" l="1"/>
  <c r="F399" i="10"/>
  <c r="F393" i="6"/>
  <c r="F400" i="12" s="1"/>
  <c r="F401" i="11" l="1"/>
  <c r="F398" i="10"/>
</calcChain>
</file>

<file path=xl/sharedStrings.xml><?xml version="1.0" encoding="utf-8"?>
<sst xmlns="http://schemas.openxmlformats.org/spreadsheetml/2006/main" count="189" uniqueCount="59">
  <si>
    <t>Datum</t>
  </si>
  <si>
    <t>Biogas Gotland</t>
  </si>
  <si>
    <t>Snittpris januari</t>
  </si>
  <si>
    <t>Snittpris februari</t>
  </si>
  <si>
    <t>Snittpris mars</t>
  </si>
  <si>
    <t>Snittpris april</t>
  </si>
  <si>
    <t>Snittpris maj</t>
  </si>
  <si>
    <t>Snittpris juni</t>
  </si>
  <si>
    <t>Snittpris juli</t>
  </si>
  <si>
    <t>Snittpris augusti</t>
  </si>
  <si>
    <t>Snittpris september</t>
  </si>
  <si>
    <t>Snittpris oktober</t>
  </si>
  <si>
    <t>Snittpris november</t>
  </si>
  <si>
    <t>Snittpris december</t>
  </si>
  <si>
    <t>Pris biogas, kr/kg</t>
  </si>
  <si>
    <t>Metaninnehåll, vol-%</t>
  </si>
  <si>
    <t>Koldioxidinnehåll, vol-%</t>
  </si>
  <si>
    <t>Energiinnehåll metan, MJ/kg</t>
  </si>
  <si>
    <t>Energiinnehåll metan, kWh/kg</t>
  </si>
  <si>
    <t xml:space="preserve">Densitet metan, kg/Nm³ </t>
  </si>
  <si>
    <t xml:space="preserve">Densitet koldioxid, kg/Nm³ </t>
  </si>
  <si>
    <t xml:space="preserve">Energiinnehåll metan kWh/Nm³ </t>
  </si>
  <si>
    <t xml:space="preserve">Vikt biogas, kg/Nm³ </t>
  </si>
  <si>
    <t>Energiinnehåll biogas kWh/kg</t>
  </si>
  <si>
    <t>Kvot mellan energi i biogas och bensin</t>
  </si>
  <si>
    <t>Ekvivalent biogaspris, kr/liter</t>
  </si>
  <si>
    <t>Beräkningsmall för ekvivalent biogaspris jämfört med bensin</t>
  </si>
  <si>
    <t>Priset i den blå rutan kan ändras</t>
  </si>
  <si>
    <t xml:space="preserve">Energiinnehåll bensin (95 oktan), kWh/liter </t>
  </si>
  <si>
    <t>Snittpris jan</t>
  </si>
  <si>
    <t>Snittpris feb</t>
  </si>
  <si>
    <r>
      <t xml:space="preserve">Gaspris    </t>
    </r>
    <r>
      <rPr>
        <sz val="9"/>
        <rFont val="Times New Roman"/>
        <family val="1"/>
      </rPr>
      <t xml:space="preserve">(kr/kg)
</t>
    </r>
    <r>
      <rPr>
        <b/>
        <sz val="8"/>
        <rFont val="Arial"/>
        <family val="2"/>
      </rPr>
      <t/>
    </r>
  </si>
  <si>
    <r>
      <t xml:space="preserve">Ekvivalent bensinpris </t>
    </r>
    <r>
      <rPr>
        <sz val="9"/>
        <rFont val="Times New Roman"/>
        <family val="1"/>
      </rPr>
      <t xml:space="preserve">(kr/liter)
</t>
    </r>
    <r>
      <rPr>
        <b/>
        <sz val="8"/>
        <rFont val="Arial"/>
        <family val="2"/>
      </rPr>
      <t/>
    </r>
  </si>
  <si>
    <r>
      <t>OKQ8</t>
    </r>
    <r>
      <rPr>
        <sz val="10"/>
        <rFont val="Times New Roman"/>
        <family val="1"/>
      </rPr>
      <t xml:space="preserve"> (95 oktan)</t>
    </r>
  </si>
  <si>
    <t>2019 (januari - december)</t>
  </si>
  <si>
    <t>2018 (januari - december)</t>
  </si>
  <si>
    <t>2017 (januari - december)</t>
  </si>
  <si>
    <r>
      <rPr>
        <b/>
        <sz val="10"/>
        <rFont val="Times New Roman"/>
        <family val="1"/>
      </rPr>
      <t>Prisskillnad biogas vs bensin 2018</t>
    </r>
    <r>
      <rPr>
        <sz val="10"/>
        <rFont val="Times New Roman"/>
        <family val="1"/>
      </rPr>
      <t xml:space="preserve"> (januari - december)</t>
    </r>
  </si>
  <si>
    <r>
      <rPr>
        <b/>
        <sz val="10"/>
        <rFont val="Times New Roman"/>
        <family val="1"/>
      </rPr>
      <t>Prisskillnad biogas vs bensin 2017</t>
    </r>
    <r>
      <rPr>
        <sz val="10"/>
        <rFont val="Times New Roman"/>
        <family val="1"/>
      </rPr>
      <t xml:space="preserve"> (januari - december)</t>
    </r>
  </si>
  <si>
    <r>
      <rPr>
        <b/>
        <sz val="10"/>
        <rFont val="Times New Roman"/>
        <family val="1"/>
      </rPr>
      <t>Prisskillnad biogas vs bensin 2019</t>
    </r>
    <r>
      <rPr>
        <sz val="10"/>
        <rFont val="Times New Roman"/>
        <family val="1"/>
      </rPr>
      <t xml:space="preserve"> (januari - december)</t>
    </r>
  </si>
  <si>
    <r>
      <t xml:space="preserve">Prisskillnad biogas vs bensin </t>
    </r>
    <r>
      <rPr>
        <sz val="10"/>
        <rFont val="Times New Roman"/>
        <family val="1"/>
      </rPr>
      <t>(95 oktan)</t>
    </r>
  </si>
  <si>
    <t>2020 (januari - december)</t>
  </si>
  <si>
    <r>
      <t xml:space="preserve">Bemannad </t>
    </r>
    <r>
      <rPr>
        <sz val="9"/>
        <rFont val="Times New Roman"/>
        <family val="1"/>
      </rPr>
      <t>(kr/liter)</t>
    </r>
  </si>
  <si>
    <r>
      <t xml:space="preserve">Obemannad </t>
    </r>
    <r>
      <rPr>
        <sz val="9"/>
        <rFont val="Times New Roman"/>
        <family val="1"/>
      </rPr>
      <t>(kr/liter)</t>
    </r>
  </si>
  <si>
    <r>
      <rPr>
        <b/>
        <sz val="10"/>
        <rFont val="Times New Roman"/>
        <family val="1"/>
      </rPr>
      <t>Prisskillnad</t>
    </r>
    <r>
      <rPr>
        <b/>
        <sz val="9"/>
        <rFont val="Times New Roman"/>
        <family val="1"/>
      </rPr>
      <t xml:space="preserve">
biogas
vs
95 oktan
</t>
    </r>
    <r>
      <rPr>
        <sz val="9"/>
        <rFont val="Times New Roman"/>
        <family val="1"/>
      </rPr>
      <t>(obemannad
(kr/liter)</t>
    </r>
  </si>
  <si>
    <r>
      <rPr>
        <b/>
        <sz val="10"/>
        <rFont val="Times New Roman"/>
        <family val="1"/>
      </rPr>
      <t>Prisskillnad</t>
    </r>
    <r>
      <rPr>
        <b/>
        <sz val="9"/>
        <rFont val="Times New Roman"/>
        <family val="1"/>
      </rPr>
      <t xml:space="preserve">
biogas
vs
95 oktan
</t>
    </r>
    <r>
      <rPr>
        <sz val="9"/>
        <rFont val="Times New Roman"/>
        <family val="1"/>
      </rPr>
      <t>(obemannad)
(kr/liter)</t>
    </r>
  </si>
  <si>
    <r>
      <t xml:space="preserve">Prisskillnad
biogas
vs
95 oktan
</t>
    </r>
    <r>
      <rPr>
        <sz val="10"/>
        <rFont val="Times New Roman"/>
        <family val="1"/>
      </rPr>
      <t>(obemannad)
(kr/liter)</t>
    </r>
  </si>
  <si>
    <r>
      <t xml:space="preserve">Gaspris    </t>
    </r>
    <r>
      <rPr>
        <sz val="10"/>
        <rFont val="Times New Roman"/>
        <family val="1"/>
      </rPr>
      <t xml:space="preserve">(kr/kg)
</t>
    </r>
    <r>
      <rPr>
        <b/>
        <sz val="8"/>
        <rFont val="Arial"/>
        <family val="2"/>
      </rPr>
      <t/>
    </r>
  </si>
  <si>
    <r>
      <t xml:space="preserve">Ekvivalent bensinpris </t>
    </r>
    <r>
      <rPr>
        <sz val="10"/>
        <rFont val="Times New Roman"/>
        <family val="1"/>
      </rPr>
      <t xml:space="preserve">(kr/liter)
</t>
    </r>
    <r>
      <rPr>
        <b/>
        <sz val="8"/>
        <rFont val="Arial"/>
        <family val="2"/>
      </rPr>
      <t/>
    </r>
  </si>
  <si>
    <r>
      <t xml:space="preserve">Bemannad </t>
    </r>
    <r>
      <rPr>
        <sz val="10"/>
        <rFont val="Times New Roman"/>
        <family val="1"/>
      </rPr>
      <t>(kr/liter)</t>
    </r>
  </si>
  <si>
    <r>
      <t xml:space="preserve">Obemannad </t>
    </r>
    <r>
      <rPr>
        <sz val="10"/>
        <rFont val="Times New Roman"/>
        <family val="1"/>
      </rPr>
      <t>(kr/liter)</t>
    </r>
  </si>
  <si>
    <r>
      <rPr>
        <b/>
        <sz val="12"/>
        <rFont val="Times New Roman"/>
        <family val="1"/>
      </rPr>
      <t xml:space="preserve">Prishistorik </t>
    </r>
    <r>
      <rPr>
        <sz val="10"/>
        <rFont val="Times New Roman"/>
        <family val="1"/>
      </rPr>
      <t>(ekvivalent bensinpris = gaspris/1,43, se fliken beräkning ekvivalent bensinpris)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>(</t>
    </r>
    <r>
      <rPr>
        <sz val="10"/>
        <color rgb="FFFF0000"/>
        <rFont val="Times New Roman"/>
        <family val="1"/>
      </rPr>
      <t>negativ prisskillnad i kolumn F innebär att biogasen är billigare än bensinen</t>
    </r>
    <r>
      <rPr>
        <sz val="10"/>
        <rFont val="Times New Roman"/>
        <family val="1"/>
      </rPr>
      <t>)</t>
    </r>
  </si>
  <si>
    <t>2021 (januari - november)</t>
  </si>
  <si>
    <t>Senaste rullande 12-månadersperioden (januari 2021 t.o.m. december 2021)</t>
  </si>
  <si>
    <t>2021 (januari - december)</t>
  </si>
  <si>
    <t>Senaste rullande 12-månadersperioden (januari 2022 t.o.m. december 2022)</t>
  </si>
  <si>
    <t>2022 (januari - december)</t>
  </si>
  <si>
    <t>(25,65/1,43=17,94)</t>
  </si>
  <si>
    <t>Senaste rullande 12-månadersperioden (september 2022 t.o.m. augusti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</si>
</sst>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.00\ _k_r_-;\-* #,##0.00\ _k_r_-;_-* &quot;-&quot;??\ _k_r_-;_-@_-"/>
    <numFmt numFmtId="165" formatCode="_-* #,##0.00\ _k_r_-;\-* #,##0.00\ _k_r_-;_-* \-??\ _k_r_-;_-@_-"/>
    <numFmt numFmtId="166" formatCode="0.0%"/>
    <numFmt numFmtId="167" formatCode="0.0"/>
    <numFmt numFmtId="168" formatCode="0.000"/>
    <numFmt numFmtId="169" formatCode="#,###,##0"/>
  </numFmts>
  <fonts count="7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u/>
      <sz val="10"/>
      <color indexed="2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8"/>
      <color indexed="63"/>
      <name val="Arial Narrow"/>
      <family val="2"/>
    </font>
    <font>
      <sz val="10"/>
      <color indexed="12"/>
      <name val="Arial"/>
      <family val="2"/>
    </font>
    <font>
      <b/>
      <i/>
      <sz val="10"/>
      <color indexed="18"/>
      <name val="Arial Narrow"/>
      <family val="2"/>
    </font>
    <font>
      <b/>
      <sz val="8"/>
      <color indexed="63"/>
      <name val="MS Sans Serif"/>
      <family val="2"/>
    </font>
    <font>
      <sz val="8"/>
      <color indexed="18"/>
      <name val="Arial Narrow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8"/>
      <color indexed="18"/>
      <name val="Arial Narrow"/>
      <family val="2"/>
    </font>
    <font>
      <b/>
      <sz val="12"/>
      <color indexed="8"/>
      <name val="Arial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b/>
      <sz val="11"/>
      <color indexed="18"/>
      <name val="Arial Narrow"/>
      <family val="2"/>
    </font>
    <font>
      <sz val="8"/>
      <color indexed="63"/>
      <name val="Arial Narrow"/>
      <family val="2"/>
    </font>
    <font>
      <i/>
      <sz val="10"/>
      <color indexed="56"/>
      <name val="Arial Narrow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6"/>
      <color indexed="23"/>
      <name val="Arial"/>
      <family val="2"/>
    </font>
    <font>
      <b/>
      <sz val="14"/>
      <color indexed="18"/>
      <name val="Arial"/>
      <family val="2"/>
    </font>
    <font>
      <sz val="10"/>
      <color indexed="42"/>
      <name val="Arial"/>
      <family val="2"/>
    </font>
    <font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53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color indexed="62"/>
      <name val="Calibri"/>
      <family val="2"/>
    </font>
    <font>
      <u/>
      <sz val="10"/>
      <color indexed="36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9"/>
      <name val="Times New Roman"/>
      <family val="1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2"/>
      <name val="Times New Roman"/>
      <family val="1"/>
    </font>
    <font>
      <sz val="10"/>
      <color indexed="6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i/>
      <sz val="10"/>
      <color rgb="FF747474"/>
      <name val="Times New Roman"/>
      <family val="1"/>
    </font>
    <font>
      <i/>
      <sz val="10"/>
      <color rgb="FF747474"/>
      <name val="Times New Roman"/>
      <family val="1"/>
    </font>
    <font>
      <sz val="10"/>
      <color rgb="FF747474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indexed="10"/>
      </patternFill>
    </fill>
    <fill>
      <patternFill patternType="solid">
        <fgColor indexed="9"/>
        <bgColor indexed="26"/>
      </patternFill>
    </fill>
    <fill>
      <patternFill patternType="solid">
        <fgColor indexed="12"/>
      </patternFill>
    </fill>
    <fill>
      <patternFill patternType="solid">
        <fgColor indexed="47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1"/>
        <bgColor indexed="9"/>
      </patternFill>
    </fill>
    <fill>
      <patternFill patternType="solid">
        <fgColor indexed="13"/>
      </patternFill>
    </fill>
    <fill>
      <patternFill patternType="solid">
        <fgColor indexed="47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46"/>
      </patternFill>
    </fill>
    <fill>
      <patternFill patternType="solid">
        <fgColor indexed="22"/>
      </patternFill>
    </fill>
    <fill>
      <patternFill patternType="solid">
        <fgColor indexed="49"/>
        <bgColor indexed="35"/>
      </patternFill>
    </fill>
    <fill>
      <patternFill patternType="solid">
        <fgColor indexed="49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1"/>
        <bgColor indexed="38"/>
      </patternFill>
    </fill>
    <fill>
      <patternFill patternType="solid">
        <fgColor indexed="21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35"/>
        <bgColor indexed="49"/>
      </patternFill>
    </fill>
    <fill>
      <patternFill patternType="solid">
        <fgColor indexed="9"/>
        <bgColor indexed="54"/>
      </patternFill>
    </fill>
    <fill>
      <patternFill patternType="lightUp">
        <fgColor indexed="22"/>
        <bgColor indexed="35"/>
      </patternFill>
    </fill>
    <fill>
      <patternFill patternType="solid">
        <fgColor indexed="15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40"/>
      </patternFill>
    </fill>
    <fill>
      <patternFill patternType="gray0625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35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thick">
        <color indexed="13"/>
      </bottom>
      <diagonal/>
    </border>
    <border>
      <left/>
      <right/>
      <top/>
      <bottom style="medium">
        <color indexed="41"/>
      </bottom>
      <diagonal/>
    </border>
    <border>
      <left/>
      <right/>
      <top/>
      <bottom style="medium">
        <color indexed="1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31"/>
      </left>
      <right style="thin">
        <color indexed="31"/>
      </right>
      <top style="thin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</borders>
  <cellStyleXfs count="584">
    <xf numFmtId="0" fontId="0" fillId="0" borderId="0"/>
    <xf numFmtId="0" fontId="44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6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54" fillId="6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54" fillId="67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54" fillId="6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54" fillId="6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54" fillId="70" borderId="0" applyNumberFormat="0" applyBorder="0" applyAlignment="0" applyProtection="0"/>
    <xf numFmtId="0" fontId="54" fillId="70" borderId="0" applyNumberFormat="0" applyBorder="0" applyAlignment="0" applyProtection="0"/>
    <xf numFmtId="0" fontId="3" fillId="12" borderId="0" applyNumberFormat="0" applyBorder="0" applyAlignment="0" applyProtection="0"/>
    <xf numFmtId="0" fontId="54" fillId="70" borderId="0" applyNumberFormat="0" applyBorder="0" applyAlignment="0" applyProtection="0"/>
    <xf numFmtId="0" fontId="3" fillId="6" borderId="0" applyNumberFormat="0" applyBorder="0" applyAlignment="0" applyProtection="0"/>
    <xf numFmtId="0" fontId="54" fillId="7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54" fillId="71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54" fillId="7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54" fillId="7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54" fillId="7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54" fillId="75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54" fillId="7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5" fillId="7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5" fillId="77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5" fillId="78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5" fillId="7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5" fillId="7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5" fillId="79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5" fillId="8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5" fillId="8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5" fillId="8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5" fillId="8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5" fillId="8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5" fillId="8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5" fillId="8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5" fillId="8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5" fillId="8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5" fillId="8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55" fillId="85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55" fillId="85" borderId="0" applyNumberFormat="0" applyBorder="0" applyAlignment="0" applyProtection="0"/>
    <xf numFmtId="0" fontId="5" fillId="4" borderId="2" applyNumberFormat="0" applyAlignment="0" applyProtection="0"/>
    <xf numFmtId="0" fontId="5" fillId="4" borderId="2" applyNumberFormat="0" applyAlignment="0" applyProtection="0"/>
    <xf numFmtId="0" fontId="5" fillId="9" borderId="2" applyNumberFormat="0" applyAlignment="0" applyProtection="0"/>
    <xf numFmtId="0" fontId="5" fillId="9" borderId="2" applyNumberFormat="0" applyAlignment="0" applyProtection="0"/>
    <xf numFmtId="0" fontId="56" fillId="87" borderId="28" applyNumberFormat="0" applyAlignment="0" applyProtection="0"/>
    <xf numFmtId="0" fontId="5" fillId="4" borderId="2" applyNumberFormat="0" applyAlignment="0" applyProtection="0"/>
    <xf numFmtId="0" fontId="5" fillId="4" borderId="2" applyNumberFormat="0" applyAlignment="0" applyProtection="0"/>
    <xf numFmtId="0" fontId="5" fillId="9" borderId="2" applyNumberFormat="0" applyAlignment="0" applyProtection="0"/>
    <xf numFmtId="0" fontId="5" fillId="9" borderId="2" applyNumberFormat="0" applyAlignment="0" applyProtection="0"/>
    <xf numFmtId="0" fontId="56" fillId="87" borderId="28" applyNumberFormat="0" applyAlignment="0" applyProtection="0"/>
    <xf numFmtId="165" fontId="44" fillId="0" borderId="0" applyFill="0" applyBorder="0" applyAlignment="0" applyProtection="0"/>
    <xf numFmtId="165" fontId="44" fillId="0" borderId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ill="0" applyBorder="0" applyAlignment="0" applyProtection="0"/>
    <xf numFmtId="165" fontId="44" fillId="0" borderId="0" applyFill="0" applyBorder="0" applyAlignment="0" applyProtection="0"/>
    <xf numFmtId="165" fontId="44" fillId="0" borderId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44" fillId="0" borderId="0" applyFill="0" applyBorder="0" applyAlignment="0" applyProtection="0"/>
    <xf numFmtId="165" fontId="44" fillId="0" borderId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44" fillId="0" borderId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44" fillId="0" borderId="0" applyFill="0" applyBorder="0" applyAlignment="0" applyProtection="0"/>
    <xf numFmtId="165" fontId="44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ill="0" applyBorder="0" applyAlignment="0" applyProtection="0"/>
    <xf numFmtId="165" fontId="44" fillId="0" borderId="0" applyFill="0" applyBorder="0" applyAlignment="0" applyProtection="0"/>
    <xf numFmtId="164" fontId="4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57" fillId="0" borderId="29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57" fillId="0" borderId="29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58" fillId="0" borderId="30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58" fillId="0" borderId="30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59" fillId="0" borderId="31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59" fillId="0" borderId="3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88" borderId="0" applyNumberFormat="0" applyBorder="0" applyAlignment="0" applyProtection="0"/>
    <xf numFmtId="0" fontId="3" fillId="0" borderId="0"/>
    <xf numFmtId="0" fontId="3" fillId="0" borderId="0"/>
    <xf numFmtId="0" fontId="54" fillId="0" borderId="0"/>
    <xf numFmtId="0" fontId="5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54" fillId="0" borderId="0"/>
    <xf numFmtId="0" fontId="54" fillId="0" borderId="0"/>
    <xf numFmtId="0" fontId="62" fillId="0" borderId="0"/>
    <xf numFmtId="0" fontId="54" fillId="0" borderId="0"/>
    <xf numFmtId="0" fontId="54" fillId="0" borderId="0"/>
    <xf numFmtId="0" fontId="10" fillId="0" borderId="0"/>
    <xf numFmtId="0" fontId="3" fillId="0" borderId="0"/>
    <xf numFmtId="0" fontId="62" fillId="0" borderId="0"/>
    <xf numFmtId="0" fontId="44" fillId="0" borderId="0"/>
    <xf numFmtId="0" fontId="10" fillId="0" borderId="0"/>
    <xf numFmtId="0" fontId="44" fillId="0" borderId="0"/>
    <xf numFmtId="0" fontId="10" fillId="0" borderId="0"/>
    <xf numFmtId="0" fontId="44" fillId="0" borderId="0"/>
    <xf numFmtId="0" fontId="10" fillId="0" borderId="0"/>
    <xf numFmtId="0" fontId="10" fillId="0" borderId="0"/>
    <xf numFmtId="0" fontId="44" fillId="0" borderId="0"/>
    <xf numFmtId="0" fontId="44" fillId="0" borderId="0"/>
    <xf numFmtId="0" fontId="44" fillId="0" borderId="0"/>
    <xf numFmtId="0" fontId="10" fillId="0" borderId="0"/>
    <xf numFmtId="0" fontId="3" fillId="0" borderId="0"/>
    <xf numFmtId="0" fontId="62" fillId="0" borderId="0"/>
    <xf numFmtId="0" fontId="3" fillId="0" borderId="0"/>
    <xf numFmtId="0" fontId="62" fillId="0" borderId="0"/>
    <xf numFmtId="0" fontId="3" fillId="0" borderId="0"/>
    <xf numFmtId="0" fontId="62" fillId="0" borderId="0"/>
    <xf numFmtId="0" fontId="3" fillId="0" borderId="0"/>
    <xf numFmtId="0" fontId="62" fillId="0" borderId="0"/>
    <xf numFmtId="0" fontId="3" fillId="0" borderId="0"/>
    <xf numFmtId="0" fontId="62" fillId="0" borderId="0"/>
    <xf numFmtId="0" fontId="3" fillId="0" borderId="0"/>
    <xf numFmtId="0" fontId="62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44" fillId="0" borderId="0"/>
    <xf numFmtId="0" fontId="3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44" fillId="7" borderId="1" applyNumberFormat="0" applyAlignment="0" applyProtection="0"/>
    <xf numFmtId="0" fontId="44" fillId="7" borderId="1" applyNumberForma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6" borderId="27" applyNumberFormat="0" applyFon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6" borderId="27" applyNumberFormat="0" applyFon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3" fillId="86" borderId="27" applyNumberFormat="0" applyFont="0" applyAlignment="0" applyProtection="0"/>
    <xf numFmtId="0" fontId="3" fillId="8" borderId="1" applyNumberFormat="0" applyFont="0" applyAlignment="0" applyProtection="0"/>
    <xf numFmtId="0" fontId="54" fillId="86" borderId="27" applyNumberFormat="0" applyFont="0" applyAlignment="0" applyProtection="0"/>
    <xf numFmtId="0" fontId="54" fillId="86" borderId="27" applyNumberFormat="0" applyFont="0" applyAlignment="0" applyProtection="0"/>
    <xf numFmtId="0" fontId="54" fillId="86" borderId="27" applyNumberFormat="0" applyFont="0" applyAlignment="0" applyProtection="0"/>
    <xf numFmtId="0" fontId="11" fillId="4" borderId="8" applyNumberFormat="0" applyAlignment="0" applyProtection="0"/>
    <xf numFmtId="0" fontId="11" fillId="4" borderId="8" applyNumberFormat="0" applyAlignment="0" applyProtection="0"/>
    <xf numFmtId="0" fontId="11" fillId="9" borderId="8" applyNumberFormat="0" applyAlignment="0" applyProtection="0"/>
    <xf numFmtId="0" fontId="11" fillId="9" borderId="8" applyNumberFormat="0" applyAlignment="0" applyProtection="0"/>
    <xf numFmtId="0" fontId="63" fillId="87" borderId="32" applyNumberFormat="0" applyAlignment="0" applyProtection="0"/>
    <xf numFmtId="0" fontId="11" fillId="4" borderId="8" applyNumberFormat="0" applyAlignment="0" applyProtection="0"/>
    <xf numFmtId="0" fontId="11" fillId="4" borderId="8" applyNumberFormat="0" applyAlignment="0" applyProtection="0"/>
    <xf numFmtId="0" fontId="11" fillId="9" borderId="8" applyNumberFormat="0" applyAlignment="0" applyProtection="0"/>
    <xf numFmtId="0" fontId="11" fillId="9" borderId="8" applyNumberFormat="0" applyAlignment="0" applyProtection="0"/>
    <xf numFmtId="0" fontId="63" fillId="87" borderId="32" applyNumberFormat="0" applyAlignment="0" applyProtection="0"/>
    <xf numFmtId="9" fontId="44" fillId="0" borderId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ill="0" applyBorder="0" applyAlignment="0" applyProtection="0"/>
    <xf numFmtId="9" fontId="4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4" fillId="0" borderId="0" applyFill="0" applyBorder="0" applyAlignment="0" applyProtection="0"/>
    <xf numFmtId="9" fontId="44" fillId="0" borderId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ill="0" applyBorder="0" applyAlignment="0" applyProtection="0"/>
    <xf numFmtId="9" fontId="44" fillId="0" borderId="0" applyFill="0" applyBorder="0" applyAlignment="0" applyProtection="0"/>
    <xf numFmtId="9" fontId="2" fillId="0" borderId="0" applyFont="0" applyFill="0" applyBorder="0" applyAlignment="0" applyProtection="0"/>
    <xf numFmtId="0" fontId="12" fillId="13" borderId="8" applyNumberFormat="0" applyProtection="0">
      <alignment vertical="center"/>
    </xf>
    <xf numFmtId="0" fontId="13" fillId="13" borderId="9" applyNumberFormat="0" applyProtection="0">
      <alignment vertical="center"/>
    </xf>
    <xf numFmtId="4" fontId="13" fillId="23" borderId="9" applyNumberFormat="0" applyProtection="0">
      <alignment vertical="center"/>
    </xf>
    <xf numFmtId="4" fontId="12" fillId="23" borderId="8" applyNumberFormat="0" applyProtection="0">
      <alignment vertical="center"/>
    </xf>
    <xf numFmtId="0" fontId="14" fillId="13" borderId="8" applyNumberFormat="0" applyProtection="0">
      <alignment vertical="center"/>
    </xf>
    <xf numFmtId="0" fontId="15" fillId="13" borderId="9" applyNumberFormat="0" applyProtection="0">
      <alignment vertical="center"/>
    </xf>
    <xf numFmtId="4" fontId="15" fillId="23" borderId="9" applyNumberFormat="0" applyProtection="0">
      <alignment vertical="center"/>
    </xf>
    <xf numFmtId="4" fontId="49" fillId="23" borderId="8" applyNumberFormat="0" applyProtection="0">
      <alignment vertical="center"/>
    </xf>
    <xf numFmtId="0" fontId="12" fillId="13" borderId="8" applyNumberFormat="0" applyProtection="0">
      <alignment horizontal="left" vertical="center" indent="1"/>
    </xf>
    <xf numFmtId="0" fontId="16" fillId="13" borderId="9" applyNumberFormat="0" applyProtection="0">
      <alignment horizontal="left" vertical="center" indent="1"/>
    </xf>
    <xf numFmtId="4" fontId="16" fillId="14" borderId="9" applyNumberFormat="0" applyProtection="0">
      <alignment horizontal="left" vertical="center" indent="1"/>
    </xf>
    <xf numFmtId="4" fontId="12" fillId="23" borderId="8" applyNumberFormat="0" applyProtection="0">
      <alignment horizontal="left" vertical="center" indent="1"/>
    </xf>
    <xf numFmtId="0" fontId="12" fillId="13" borderId="8" applyNumberFormat="0" applyProtection="0">
      <alignment horizontal="left" vertical="center" indent="1"/>
    </xf>
    <xf numFmtId="4" fontId="12" fillId="23" borderId="8" applyNumberFormat="0" applyProtection="0">
      <alignment horizontal="left" vertical="center" indent="1"/>
    </xf>
    <xf numFmtId="0" fontId="44" fillId="24" borderId="8" applyNumberFormat="0" applyProtection="0">
      <alignment horizontal="left" vertical="center" indent="1"/>
    </xf>
    <xf numFmtId="0" fontId="17" fillId="4" borderId="9" applyNumberFormat="0" applyProtection="0">
      <alignment horizontal="left" vertical="center" indent="1"/>
    </xf>
    <xf numFmtId="4" fontId="17" fillId="9" borderId="9" applyNumberFormat="0" applyProtection="0">
      <alignment horizontal="left" vertical="center" indent="1"/>
    </xf>
    <xf numFmtId="0" fontId="44" fillId="25" borderId="8" applyNumberFormat="0" applyProtection="0">
      <alignment horizontal="left" vertical="center" indent="1"/>
    </xf>
    <xf numFmtId="0" fontId="18" fillId="2" borderId="9" applyNumberFormat="0" applyProtection="0">
      <alignment vertical="center"/>
    </xf>
    <xf numFmtId="4" fontId="18" fillId="26" borderId="9" applyNumberFormat="0" applyProtection="0">
      <alignment vertical="center"/>
    </xf>
    <xf numFmtId="0" fontId="12" fillId="27" borderId="8" applyNumberFormat="0" applyProtection="0">
      <alignment horizontal="right" vertical="center"/>
    </xf>
    <xf numFmtId="4" fontId="12" fillId="28" borderId="8" applyNumberFormat="0" applyProtection="0">
      <alignment horizontal="right" vertical="center"/>
    </xf>
    <xf numFmtId="0" fontId="12" fillId="29" borderId="8" applyNumberFormat="0" applyProtection="0">
      <alignment horizontal="right" vertical="center"/>
    </xf>
    <xf numFmtId="4" fontId="12" fillId="30" borderId="8" applyNumberFormat="0" applyProtection="0">
      <alignment horizontal="right" vertical="center"/>
    </xf>
    <xf numFmtId="0" fontId="12" fillId="2" borderId="8" applyNumberFormat="0" applyProtection="0">
      <alignment horizontal="right" vertical="center"/>
    </xf>
    <xf numFmtId="4" fontId="12" fillId="26" borderId="8" applyNumberFormat="0" applyProtection="0">
      <alignment horizontal="right" vertical="center"/>
    </xf>
    <xf numFmtId="0" fontId="19" fillId="12" borderId="9" applyNumberFormat="0" applyProtection="0">
      <alignment vertical="center"/>
    </xf>
    <xf numFmtId="4" fontId="19" fillId="31" borderId="9" applyNumberFormat="0" applyProtection="0">
      <alignment vertical="center"/>
    </xf>
    <xf numFmtId="0" fontId="12" fillId="32" borderId="8" applyNumberFormat="0" applyProtection="0">
      <alignment horizontal="right" vertical="center"/>
    </xf>
    <xf numFmtId="4" fontId="12" fillId="33" borderId="8" applyNumberFormat="0" applyProtection="0">
      <alignment horizontal="right" vertical="center"/>
    </xf>
    <xf numFmtId="0" fontId="12" fillId="34" borderId="8" applyNumberFormat="0" applyProtection="0">
      <alignment horizontal="right" vertical="center"/>
    </xf>
    <xf numFmtId="4" fontId="12" fillId="35" borderId="8" applyNumberFormat="0" applyProtection="0">
      <alignment horizontal="right" vertical="center"/>
    </xf>
    <xf numFmtId="0" fontId="12" fillId="19" borderId="8" applyNumberFormat="0" applyProtection="0">
      <alignment horizontal="right" vertical="center"/>
    </xf>
    <xf numFmtId="4" fontId="12" fillId="36" borderId="8" applyNumberFormat="0" applyProtection="0">
      <alignment horizontal="right" vertical="center"/>
    </xf>
    <xf numFmtId="0" fontId="18" fillId="37" borderId="9" applyNumberFormat="0" applyProtection="0">
      <alignment vertical="center"/>
    </xf>
    <xf numFmtId="4" fontId="18" fillId="38" borderId="9" applyNumberFormat="0" applyProtection="0">
      <alignment vertical="center"/>
    </xf>
    <xf numFmtId="0" fontId="12" fillId="39" borderId="8" applyNumberFormat="0" applyProtection="0">
      <alignment horizontal="right" vertical="center"/>
    </xf>
    <xf numFmtId="4" fontId="12" fillId="40" borderId="8" applyNumberFormat="0" applyProtection="0">
      <alignment horizontal="right" vertical="center"/>
    </xf>
    <xf numFmtId="0" fontId="12" fillId="41" borderId="8" applyNumberFormat="0" applyProtection="0">
      <alignment horizontal="right" vertical="center"/>
    </xf>
    <xf numFmtId="4" fontId="12" fillId="42" borderId="8" applyNumberFormat="0" applyProtection="0">
      <alignment horizontal="right" vertical="center"/>
    </xf>
    <xf numFmtId="0" fontId="12" fillId="43" borderId="8" applyNumberFormat="0" applyProtection="0">
      <alignment horizontal="right" vertical="center"/>
    </xf>
    <xf numFmtId="4" fontId="12" fillId="44" borderId="8" applyNumberFormat="0" applyProtection="0">
      <alignment horizontal="right" vertical="center"/>
    </xf>
    <xf numFmtId="0" fontId="20" fillId="2" borderId="9" applyNumberFormat="0" applyProtection="0">
      <alignment vertical="center"/>
    </xf>
    <xf numFmtId="4" fontId="20" fillId="26" borderId="9" applyNumberFormat="0" applyProtection="0">
      <alignment vertical="center"/>
    </xf>
    <xf numFmtId="0" fontId="21" fillId="45" borderId="8" applyNumberFormat="0" applyProtection="0">
      <alignment horizontal="left" vertical="center" indent="1"/>
    </xf>
    <xf numFmtId="0" fontId="22" fillId="4" borderId="9" applyNumberFormat="0" applyProtection="0">
      <alignment horizontal="left" vertical="center" indent="1"/>
    </xf>
    <xf numFmtId="4" fontId="22" fillId="46" borderId="9" applyNumberFormat="0" applyProtection="0">
      <alignment horizontal="left" vertical="center" indent="1"/>
    </xf>
    <xf numFmtId="4" fontId="21" fillId="47" borderId="8" applyNumberFormat="0" applyProtection="0">
      <alignment horizontal="left" vertical="center" indent="1"/>
    </xf>
    <xf numFmtId="0" fontId="12" fillId="48" borderId="10" applyNumberFormat="0" applyProtection="0">
      <alignment horizontal="left" vertical="center" indent="1"/>
    </xf>
    <xf numFmtId="0" fontId="22" fillId="4" borderId="9" applyNumberFormat="0" applyProtection="0">
      <alignment horizontal="left" vertical="center" indent="1"/>
    </xf>
    <xf numFmtId="4" fontId="22" fillId="9" borderId="9" applyNumberFormat="0" applyProtection="0">
      <alignment horizontal="left" vertical="center" indent="1"/>
    </xf>
    <xf numFmtId="4" fontId="12" fillId="49" borderId="11" applyNumberFormat="0" applyProtection="0">
      <alignment horizontal="left" vertical="center" indent="1"/>
    </xf>
    <xf numFmtId="0" fontId="23" fillId="21" borderId="0" applyNumberFormat="0" applyProtection="0">
      <alignment horizontal="left" vertical="center" indent="1"/>
    </xf>
    <xf numFmtId="0" fontId="22" fillId="4" borderId="9" applyNumberFormat="0" applyProtection="0">
      <alignment horizontal="left" vertical="center" indent="1"/>
    </xf>
    <xf numFmtId="4" fontId="22" fillId="9" borderId="9" applyNumberFormat="0" applyProtection="0">
      <alignment horizontal="left" vertical="center" indent="1"/>
    </xf>
    <xf numFmtId="4" fontId="23" fillId="50" borderId="0" applyNumberFormat="0" applyProtection="0">
      <alignment horizontal="left" vertical="center" indent="1"/>
    </xf>
    <xf numFmtId="0" fontId="44" fillId="24" borderId="8" applyNumberFormat="0" applyProtection="0">
      <alignment horizontal="left" vertical="center" indent="1"/>
    </xf>
    <xf numFmtId="0" fontId="24" fillId="51" borderId="9" applyNumberFormat="0" applyProtection="0">
      <alignment vertical="center"/>
    </xf>
    <xf numFmtId="4" fontId="24" fillId="52" borderId="9" applyNumberFormat="0" applyProtection="0">
      <alignment vertical="center"/>
    </xf>
    <xf numFmtId="0" fontId="44" fillId="25" borderId="8" applyNumberFormat="0" applyProtection="0">
      <alignment horizontal="left" vertical="center" indent="1"/>
    </xf>
    <xf numFmtId="0" fontId="25" fillId="4" borderId="9" applyNumberFormat="0" applyProtection="0">
      <alignment horizontal="left" vertical="center" indent="1"/>
    </xf>
    <xf numFmtId="4" fontId="25" fillId="53" borderId="9" applyNumberFormat="0" applyProtection="0">
      <alignment horizontal="left" vertical="center" indent="1"/>
    </xf>
    <xf numFmtId="0" fontId="12" fillId="48" borderId="8" applyNumberFormat="0" applyProtection="0">
      <alignment horizontal="left" vertical="center" indent="1"/>
    </xf>
    <xf numFmtId="0" fontId="26" fillId="4" borderId="0" applyNumberFormat="0" applyProtection="0">
      <alignment horizontal="left" vertical="center" indent="1"/>
    </xf>
    <xf numFmtId="4" fontId="26" fillId="9" borderId="0" applyNumberFormat="0" applyProtection="0">
      <alignment horizontal="left" vertical="center" indent="1"/>
    </xf>
    <xf numFmtId="4" fontId="12" fillId="49" borderId="8" applyNumberFormat="0" applyProtection="0">
      <alignment horizontal="left" vertical="center" indent="1"/>
    </xf>
    <xf numFmtId="0" fontId="12" fillId="54" borderId="8" applyNumberFormat="0" applyProtection="0">
      <alignment horizontal="left" vertical="center" indent="1"/>
    </xf>
    <xf numFmtId="0" fontId="27" fillId="4" borderId="0" applyNumberFormat="0" applyProtection="0">
      <alignment horizontal="left" vertical="center" indent="1"/>
    </xf>
    <xf numFmtId="4" fontId="27" fillId="9" borderId="0" applyNumberFormat="0" applyProtection="0">
      <alignment horizontal="left" vertical="center" indent="1"/>
    </xf>
    <xf numFmtId="4" fontId="12" fillId="55" borderId="8" applyNumberFormat="0" applyProtection="0">
      <alignment horizontal="left" vertical="center" indent="1"/>
    </xf>
    <xf numFmtId="0" fontId="44" fillId="54" borderId="8" applyNumberFormat="0" applyProtection="0">
      <alignment horizontal="left" vertical="center" indent="1"/>
    </xf>
    <xf numFmtId="0" fontId="44" fillId="55" borderId="8" applyNumberFormat="0" applyProtection="0">
      <alignment horizontal="left" vertical="center" indent="1"/>
    </xf>
    <xf numFmtId="0" fontId="44" fillId="54" borderId="8" applyNumberFormat="0" applyProtection="0">
      <alignment horizontal="left" vertical="center" indent="1"/>
    </xf>
    <xf numFmtId="0" fontId="44" fillId="55" borderId="8" applyNumberFormat="0" applyProtection="0">
      <alignment horizontal="left" vertical="center" indent="1"/>
    </xf>
    <xf numFmtId="0" fontId="44" fillId="56" borderId="8" applyNumberFormat="0" applyProtection="0">
      <alignment horizontal="left" vertical="center" indent="1"/>
    </xf>
    <xf numFmtId="0" fontId="44" fillId="57" borderId="8" applyNumberFormat="0" applyProtection="0">
      <alignment horizontal="left" vertical="center" indent="1"/>
    </xf>
    <xf numFmtId="0" fontId="44" fillId="56" borderId="8" applyNumberFormat="0" applyProtection="0">
      <alignment horizontal="left" vertical="center" indent="1"/>
    </xf>
    <xf numFmtId="0" fontId="44" fillId="57" borderId="8" applyNumberFormat="0" applyProtection="0">
      <alignment horizontal="left" vertical="center" indent="1"/>
    </xf>
    <xf numFmtId="0" fontId="44" fillId="15" borderId="8" applyNumberFormat="0" applyProtection="0">
      <alignment horizontal="left" vertical="center" indent="1"/>
    </xf>
    <xf numFmtId="0" fontId="44" fillId="58" borderId="8" applyNumberFormat="0" applyProtection="0">
      <alignment horizontal="left" vertical="center" indent="1"/>
    </xf>
    <xf numFmtId="0" fontId="44" fillId="15" borderId="8" applyNumberFormat="0" applyProtection="0">
      <alignment horizontal="left" vertical="center" indent="1"/>
    </xf>
    <xf numFmtId="0" fontId="44" fillId="58" borderId="8" applyNumberFormat="0" applyProtection="0">
      <alignment horizontal="left" vertical="center" indent="1"/>
    </xf>
    <xf numFmtId="0" fontId="44" fillId="24" borderId="8" applyNumberFormat="0" applyProtection="0">
      <alignment horizontal="left" vertical="center" indent="1"/>
    </xf>
    <xf numFmtId="0" fontId="44" fillId="25" borderId="8" applyNumberFormat="0" applyProtection="0">
      <alignment horizontal="left" vertical="center" indent="1"/>
    </xf>
    <xf numFmtId="0" fontId="44" fillId="24" borderId="8" applyNumberFormat="0" applyProtection="0">
      <alignment horizontal="left" vertical="center" indent="1"/>
    </xf>
    <xf numFmtId="0" fontId="44" fillId="25" borderId="8" applyNumberFormat="0" applyProtection="0">
      <alignment horizontal="left" vertical="center" indent="1"/>
    </xf>
    <xf numFmtId="0" fontId="12" fillId="7" borderId="8" applyNumberFormat="0" applyProtection="0">
      <alignment vertical="center"/>
    </xf>
    <xf numFmtId="0" fontId="28" fillId="4" borderId="9" applyNumberFormat="0" applyProtection="0">
      <alignment vertical="center"/>
    </xf>
    <xf numFmtId="4" fontId="28" fillId="53" borderId="9" applyNumberFormat="0" applyProtection="0">
      <alignment vertical="center"/>
    </xf>
    <xf numFmtId="4" fontId="12" fillId="59" borderId="8" applyNumberFormat="0" applyProtection="0">
      <alignment vertical="center"/>
    </xf>
    <xf numFmtId="0" fontId="14" fillId="7" borderId="8" applyNumberFormat="0" applyProtection="0">
      <alignment vertical="center"/>
    </xf>
    <xf numFmtId="0" fontId="29" fillId="4" borderId="9" applyNumberFormat="0" applyProtection="0">
      <alignment vertical="center"/>
    </xf>
    <xf numFmtId="4" fontId="29" fillId="53" borderId="9" applyNumberFormat="0" applyProtection="0">
      <alignment vertical="center"/>
    </xf>
    <xf numFmtId="4" fontId="49" fillId="59" borderId="8" applyNumberFormat="0" applyProtection="0">
      <alignment vertical="center"/>
    </xf>
    <xf numFmtId="0" fontId="12" fillId="7" borderId="8" applyNumberFormat="0" applyProtection="0">
      <alignment horizontal="left" vertical="center" indent="1"/>
    </xf>
    <xf numFmtId="0" fontId="30" fillId="60" borderId="9" applyNumberFormat="0" applyProtection="0">
      <alignment horizontal="left" vertical="center" indent="1"/>
    </xf>
    <xf numFmtId="4" fontId="30" fillId="61" borderId="9" applyNumberFormat="0" applyProtection="0">
      <alignment horizontal="left" vertical="center" indent="1"/>
    </xf>
    <xf numFmtId="4" fontId="12" fillId="59" borderId="8" applyNumberFormat="0" applyProtection="0">
      <alignment horizontal="left" vertical="center" indent="1"/>
    </xf>
    <xf numFmtId="0" fontId="12" fillId="7" borderId="8" applyNumberFormat="0" applyProtection="0">
      <alignment horizontal="left" vertical="center" indent="1"/>
    </xf>
    <xf numFmtId="4" fontId="12" fillId="59" borderId="8" applyNumberFormat="0" applyProtection="0">
      <alignment horizontal="left" vertical="center" indent="1"/>
    </xf>
    <xf numFmtId="0" fontId="12" fillId="48" borderId="8" applyNumberFormat="0" applyProtection="0">
      <alignment horizontal="right" vertical="center"/>
    </xf>
    <xf numFmtId="0" fontId="31" fillId="4" borderId="9" applyNumberFormat="0" applyProtection="0">
      <alignment horizontal="right" vertical="center"/>
    </xf>
    <xf numFmtId="4" fontId="31" fillId="53" borderId="9" applyNumberFormat="0" applyProtection="0">
      <alignment horizontal="right" vertical="center"/>
    </xf>
    <xf numFmtId="4" fontId="12" fillId="49" borderId="8" applyNumberFormat="0" applyProtection="0">
      <alignment horizontal="right" vertical="center"/>
    </xf>
    <xf numFmtId="0" fontId="14" fillId="48" borderId="8" applyNumberFormat="0" applyProtection="0">
      <alignment horizontal="right" vertical="center"/>
    </xf>
    <xf numFmtId="0" fontId="32" fillId="4" borderId="9" applyNumberFormat="0" applyProtection="0">
      <alignment vertical="center"/>
    </xf>
    <xf numFmtId="4" fontId="32" fillId="53" borderId="9" applyNumberFormat="0" applyProtection="0">
      <alignment vertical="center"/>
    </xf>
    <xf numFmtId="4" fontId="49" fillId="49" borderId="8" applyNumberFormat="0" applyProtection="0">
      <alignment horizontal="right" vertical="center"/>
    </xf>
    <xf numFmtId="0" fontId="44" fillId="24" borderId="8" applyNumberFormat="0" applyProtection="0">
      <alignment horizontal="left" vertical="center" indent="1"/>
    </xf>
    <xf numFmtId="0" fontId="31" fillId="7" borderId="9" applyNumberFormat="0" applyProtection="0">
      <alignment horizontal="left" vertical="center"/>
    </xf>
    <xf numFmtId="4" fontId="31" fillId="8" borderId="9" applyNumberFormat="0" applyProtection="0">
      <alignment horizontal="left" vertical="center"/>
    </xf>
    <xf numFmtId="0" fontId="44" fillId="25" borderId="8" applyNumberFormat="0" applyProtection="0">
      <alignment horizontal="left" vertical="center" indent="1"/>
    </xf>
    <xf numFmtId="0" fontId="44" fillId="24" borderId="8" applyNumberFormat="0" applyProtection="0">
      <alignment horizontal="left" vertical="center" indent="1"/>
    </xf>
    <xf numFmtId="0" fontId="44" fillId="25" borderId="8" applyNumberFormat="0" applyProtection="0">
      <alignment horizontal="left" vertical="center" indent="1"/>
    </xf>
    <xf numFmtId="0" fontId="33" fillId="4" borderId="9" applyNumberFormat="0" applyProtection="0">
      <alignment vertical="center"/>
    </xf>
    <xf numFmtId="4" fontId="33" fillId="53" borderId="9" applyNumberFormat="0" applyProtection="0">
      <alignment vertical="center"/>
    </xf>
    <xf numFmtId="0" fontId="34" fillId="4" borderId="9" applyNumberFormat="0" applyProtection="0">
      <alignment vertical="center"/>
    </xf>
    <xf numFmtId="4" fontId="34" fillId="53" borderId="9" applyNumberFormat="0" applyProtection="0">
      <alignment vertical="center"/>
    </xf>
    <xf numFmtId="0" fontId="30" fillId="7" borderId="9" applyNumberFormat="0" applyProtection="0">
      <alignment horizontal="left" vertical="center" indent="1"/>
    </xf>
    <xf numFmtId="4" fontId="30" fillId="59" borderId="9" applyNumberFormat="0" applyProtection="0">
      <alignment horizontal="left" vertical="center" indent="1"/>
    </xf>
    <xf numFmtId="0" fontId="35" fillId="0" borderId="0"/>
    <xf numFmtId="0" fontId="36" fillId="62" borderId="0" applyNumberFormat="0" applyProtection="0">
      <alignment horizontal="left" indent="1"/>
    </xf>
    <xf numFmtId="4" fontId="36" fillId="63" borderId="0" applyNumberFormat="0" applyProtection="0">
      <alignment horizontal="left" indent="1"/>
    </xf>
    <xf numFmtId="0" fontId="37" fillId="48" borderId="8" applyNumberFormat="0" applyProtection="0">
      <alignment horizontal="right" vertical="center"/>
    </xf>
    <xf numFmtId="0" fontId="38" fillId="4" borderId="9" applyNumberFormat="0" applyProtection="0">
      <alignment vertical="center"/>
    </xf>
    <xf numFmtId="4" fontId="38" fillId="53" borderId="9" applyNumberFormat="0" applyProtection="0">
      <alignment vertical="center"/>
    </xf>
    <xf numFmtId="4" fontId="50" fillId="49" borderId="8" applyNumberFormat="0" applyProtection="0">
      <alignment horizontal="right" vertical="center"/>
    </xf>
    <xf numFmtId="0" fontId="44" fillId="0" borderId="0"/>
    <xf numFmtId="0" fontId="51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64" fillId="0" borderId="33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64" fillId="0" borderId="33" applyNumberFormat="0" applyFill="0" applyAlignment="0" applyProtection="0"/>
    <xf numFmtId="0" fontId="21" fillId="4" borderId="0" applyNumberFormat="0" applyBorder="0">
      <protection locked="0"/>
    </xf>
    <xf numFmtId="169" fontId="21" fillId="64" borderId="0" applyNumberFormat="0" applyBorder="0">
      <protection locked="0"/>
    </xf>
    <xf numFmtId="164" fontId="2" fillId="0" borderId="0" applyFill="0" applyBorder="0" applyAlignment="0" applyProtection="0"/>
    <xf numFmtId="165" fontId="44" fillId="0" borderId="0" applyFill="0" applyBorder="0" applyAlignment="0" applyProtection="0"/>
    <xf numFmtId="165" fontId="44" fillId="0" borderId="0" applyFill="0" applyBorder="0" applyAlignment="0" applyProtection="0"/>
    <xf numFmtId="164" fontId="4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/>
  </cellStyleXfs>
  <cellXfs count="127">
    <xf numFmtId="0" fontId="0" fillId="0" borderId="0" xfId="0"/>
    <xf numFmtId="0" fontId="45" fillId="0" borderId="17" xfId="0" applyFont="1" applyBorder="1" applyAlignment="1">
      <alignment horizontal="center"/>
    </xf>
    <xf numFmtId="2" fontId="45" fillId="0" borderId="17" xfId="0" applyNumberFormat="1" applyFont="1" applyBorder="1" applyAlignment="1">
      <alignment horizontal="center" vertical="center"/>
    </xf>
    <xf numFmtId="14" fontId="45" fillId="0" borderId="17" xfId="0" applyNumberFormat="1" applyFont="1" applyBorder="1" applyAlignment="1">
      <alignment horizontal="center"/>
    </xf>
    <xf numFmtId="2" fontId="45" fillId="0" borderId="17" xfId="0" applyNumberFormat="1" applyFont="1" applyBorder="1" applyAlignment="1">
      <alignment horizontal="center"/>
    </xf>
    <xf numFmtId="0" fontId="46" fillId="0" borderId="18" xfId="0" applyFont="1" applyBorder="1" applyAlignment="1">
      <alignment horizontal="center"/>
    </xf>
    <xf numFmtId="2" fontId="46" fillId="0" borderId="18" xfId="0" applyNumberFormat="1" applyFont="1" applyBorder="1" applyAlignment="1">
      <alignment horizontal="center"/>
    </xf>
    <xf numFmtId="14" fontId="45" fillId="0" borderId="19" xfId="0" applyNumberFormat="1" applyFont="1" applyBorder="1" applyAlignment="1">
      <alignment horizontal="center"/>
    </xf>
    <xf numFmtId="0" fontId="45" fillId="0" borderId="19" xfId="0" applyFont="1" applyBorder="1" applyAlignment="1">
      <alignment horizontal="center"/>
    </xf>
    <xf numFmtId="2" fontId="45" fillId="0" borderId="19" xfId="0" applyNumberFormat="1" applyFont="1" applyBorder="1" applyAlignment="1">
      <alignment horizontal="center" vertical="center"/>
    </xf>
    <xf numFmtId="2" fontId="45" fillId="0" borderId="19" xfId="0" applyNumberFormat="1" applyFont="1" applyBorder="1" applyAlignment="1">
      <alignment horizontal="center"/>
    </xf>
    <xf numFmtId="164" fontId="45" fillId="0" borderId="17" xfId="547" applyFont="1" applyBorder="1" applyAlignment="1">
      <alignment horizontal="center"/>
    </xf>
    <xf numFmtId="2" fontId="45" fillId="0" borderId="17" xfId="277" applyNumberFormat="1" applyFont="1" applyBorder="1" applyAlignment="1">
      <alignment horizontal="center" vertical="center"/>
    </xf>
    <xf numFmtId="2" fontId="45" fillId="0" borderId="19" xfId="277" applyNumberFormat="1" applyFont="1" applyBorder="1" applyAlignment="1">
      <alignment horizontal="center" vertical="center"/>
    </xf>
    <xf numFmtId="2" fontId="47" fillId="0" borderId="0" xfId="0" applyNumberFormat="1" applyFont="1" applyAlignment="1">
      <alignment horizontal="center" vertical="center"/>
    </xf>
    <xf numFmtId="2" fontId="45" fillId="91" borderId="17" xfId="0" applyNumberFormat="1" applyFont="1" applyFill="1" applyBorder="1" applyAlignment="1">
      <alignment horizontal="center" vertical="center"/>
    </xf>
    <xf numFmtId="2" fontId="46" fillId="91" borderId="18" xfId="0" applyNumberFormat="1" applyFont="1" applyFill="1" applyBorder="1" applyAlignment="1">
      <alignment horizontal="center"/>
    </xf>
    <xf numFmtId="2" fontId="45" fillId="91" borderId="19" xfId="0" applyNumberFormat="1" applyFont="1" applyFill="1" applyBorder="1" applyAlignment="1">
      <alignment horizontal="center" vertical="center"/>
    </xf>
    <xf numFmtId="0" fontId="45" fillId="91" borderId="17" xfId="0" applyFont="1" applyFill="1" applyBorder="1" applyAlignment="1">
      <alignment horizontal="center"/>
    </xf>
    <xf numFmtId="14" fontId="46" fillId="0" borderId="18" xfId="0" applyNumberFormat="1" applyFont="1" applyBorder="1" applyAlignment="1">
      <alignment horizontal="center"/>
    </xf>
    <xf numFmtId="0" fontId="45" fillId="91" borderId="19" xfId="0" applyFont="1" applyFill="1" applyBorder="1" applyAlignment="1">
      <alignment horizontal="center"/>
    </xf>
    <xf numFmtId="14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46" fillId="0" borderId="0" xfId="0" applyNumberFormat="1" applyFont="1" applyAlignment="1">
      <alignment horizontal="center"/>
    </xf>
    <xf numFmtId="2" fontId="46" fillId="91" borderId="0" xfId="0" applyNumberFormat="1" applyFont="1" applyFill="1" applyAlignment="1">
      <alignment horizontal="center"/>
    </xf>
    <xf numFmtId="2" fontId="45" fillId="91" borderId="17" xfId="0" applyNumberFormat="1" applyFont="1" applyFill="1" applyBorder="1" applyAlignment="1">
      <alignment horizontal="center"/>
    </xf>
    <xf numFmtId="2" fontId="45" fillId="91" borderId="19" xfId="0" applyNumberFormat="1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5" fillId="0" borderId="0" xfId="0" applyFont="1"/>
    <xf numFmtId="0" fontId="0" fillId="0" borderId="0" xfId="0" applyAlignment="1">
      <alignment horizontal="center" vertical="center"/>
    </xf>
    <xf numFmtId="0" fontId="45" fillId="0" borderId="0" xfId="0" applyFont="1" applyAlignment="1">
      <alignment horizontal="center" vertical="center"/>
    </xf>
    <xf numFmtId="14" fontId="45" fillId="0" borderId="17" xfId="0" applyNumberFormat="1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4" fontId="45" fillId="0" borderId="19" xfId="0" applyNumberFormat="1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2" fontId="46" fillId="0" borderId="18" xfId="0" applyNumberFormat="1" applyFont="1" applyBorder="1" applyAlignment="1">
      <alignment horizontal="center" vertical="center"/>
    </xf>
    <xf numFmtId="14" fontId="46" fillId="0" borderId="18" xfId="0" applyNumberFormat="1" applyFont="1" applyBorder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14" fontId="45" fillId="0" borderId="20" xfId="0" applyNumberFormat="1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2" fontId="45" fillId="0" borderId="20" xfId="0" applyNumberFormat="1" applyFont="1" applyBorder="1" applyAlignment="1">
      <alignment horizontal="center" vertical="center"/>
    </xf>
    <xf numFmtId="2" fontId="45" fillId="0" borderId="21" xfId="0" applyNumberFormat="1" applyFont="1" applyBorder="1" applyAlignment="1">
      <alignment horizontal="center" vertical="center"/>
    </xf>
    <xf numFmtId="14" fontId="45" fillId="0" borderId="0" xfId="0" applyNumberFormat="1" applyFont="1" applyAlignment="1">
      <alignment horizontal="center"/>
    </xf>
    <xf numFmtId="2" fontId="45" fillId="0" borderId="22" xfId="0" applyNumberFormat="1" applyFont="1" applyBorder="1" applyAlignment="1">
      <alignment horizontal="center" vertical="center"/>
    </xf>
    <xf numFmtId="14" fontId="45" fillId="0" borderId="17" xfId="277" applyNumberFormat="1" applyFont="1" applyBorder="1" applyAlignment="1">
      <alignment horizontal="center" vertical="center"/>
    </xf>
    <xf numFmtId="14" fontId="45" fillId="0" borderId="19" xfId="277" applyNumberFormat="1" applyFont="1" applyBorder="1" applyAlignment="1">
      <alignment horizontal="center" vertical="center"/>
    </xf>
    <xf numFmtId="2" fontId="45" fillId="0" borderId="23" xfId="0" applyNumberFormat="1" applyFont="1" applyBorder="1" applyAlignment="1">
      <alignment horizontal="center"/>
    </xf>
    <xf numFmtId="2" fontId="45" fillId="0" borderId="24" xfId="0" applyNumberFormat="1" applyFont="1" applyBorder="1" applyAlignment="1">
      <alignment horizontal="center"/>
    </xf>
    <xf numFmtId="2" fontId="46" fillId="0" borderId="26" xfId="0" applyNumberFormat="1" applyFont="1" applyBorder="1" applyAlignment="1">
      <alignment horizontal="center"/>
    </xf>
    <xf numFmtId="2" fontId="52" fillId="0" borderId="19" xfId="277" applyNumberFormat="1" applyFont="1" applyBorder="1" applyAlignment="1">
      <alignment horizontal="center" vertical="center"/>
    </xf>
    <xf numFmtId="14" fontId="52" fillId="0" borderId="19" xfId="277" applyNumberFormat="1" applyFont="1" applyBorder="1" applyAlignment="1">
      <alignment horizontal="center" vertical="center"/>
    </xf>
    <xf numFmtId="2" fontId="52" fillId="0" borderId="17" xfId="277" applyNumberFormat="1" applyFont="1" applyBorder="1" applyAlignment="1">
      <alignment horizontal="center" vertical="center"/>
    </xf>
    <xf numFmtId="14" fontId="52" fillId="0" borderId="17" xfId="277" applyNumberFormat="1" applyFont="1" applyBorder="1" applyAlignment="1">
      <alignment horizontal="center" vertical="center"/>
    </xf>
    <xf numFmtId="14" fontId="45" fillId="0" borderId="19" xfId="275" applyNumberFormat="1" applyFont="1" applyBorder="1" applyAlignment="1">
      <alignment horizontal="center" vertical="center"/>
    </xf>
    <xf numFmtId="14" fontId="45" fillId="0" borderId="17" xfId="275" applyNumberFormat="1" applyFont="1" applyBorder="1" applyAlignment="1">
      <alignment horizontal="center" vertical="center"/>
    </xf>
    <xf numFmtId="0" fontId="53" fillId="90" borderId="17" xfId="275" applyFont="1" applyFill="1" applyBorder="1" applyAlignment="1">
      <alignment horizontal="center" vertical="top" wrapText="1"/>
    </xf>
    <xf numFmtId="2" fontId="45" fillId="0" borderId="0" xfId="0" applyNumberFormat="1" applyFont="1"/>
    <xf numFmtId="0" fontId="42" fillId="90" borderId="0" xfId="275" applyFont="1" applyFill="1" applyAlignment="1">
      <alignment horizontal="center" vertical="top" wrapText="1"/>
    </xf>
    <xf numFmtId="2" fontId="45" fillId="0" borderId="17" xfId="0" applyNumberFormat="1" applyFont="1" applyBorder="1"/>
    <xf numFmtId="2" fontId="45" fillId="0" borderId="19" xfId="0" applyNumberFormat="1" applyFont="1" applyBorder="1"/>
    <xf numFmtId="2" fontId="46" fillId="0" borderId="18" xfId="0" applyNumberFormat="1" applyFont="1" applyBorder="1"/>
    <xf numFmtId="0" fontId="4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6" fillId="0" borderId="0" xfId="0" applyFont="1" applyAlignment="1">
      <alignment horizontal="left" vertical="center"/>
    </xf>
    <xf numFmtId="2" fontId="46" fillId="0" borderId="0" xfId="0" applyNumberFormat="1" applyFont="1" applyAlignment="1">
      <alignment horizontal="center" vertical="center"/>
    </xf>
    <xf numFmtId="0" fontId="45" fillId="91" borderId="0" xfId="0" applyFont="1" applyFill="1"/>
    <xf numFmtId="2" fontId="68" fillId="0" borderId="0" xfId="0" applyNumberFormat="1" applyFont="1" applyAlignment="1">
      <alignment horizontal="center" vertical="center"/>
    </xf>
    <xf numFmtId="2" fontId="68" fillId="91" borderId="0" xfId="0" applyNumberFormat="1" applyFont="1" applyFill="1" applyAlignment="1">
      <alignment horizontal="center" vertical="center"/>
    </xf>
    <xf numFmtId="0" fontId="45" fillId="92" borderId="23" xfId="0" applyFont="1" applyFill="1" applyBorder="1" applyAlignment="1">
      <alignment horizontal="left" vertical="center"/>
    </xf>
    <xf numFmtId="0" fontId="45" fillId="92" borderId="34" xfId="0" applyFont="1" applyFill="1" applyBorder="1" applyAlignment="1">
      <alignment horizontal="center" vertical="center"/>
    </xf>
    <xf numFmtId="0" fontId="0" fillId="92" borderId="34" xfId="0" applyFill="1" applyBorder="1" applyAlignment="1">
      <alignment horizontal="center"/>
    </xf>
    <xf numFmtId="0" fontId="0" fillId="92" borderId="25" xfId="0" applyFill="1" applyBorder="1" applyAlignment="1">
      <alignment horizontal="center"/>
    </xf>
    <xf numFmtId="2" fontId="46" fillId="92" borderId="17" xfId="0" applyNumberFormat="1" applyFont="1" applyFill="1" applyBorder="1"/>
    <xf numFmtId="0" fontId="45" fillId="92" borderId="34" xfId="0" applyFont="1" applyFill="1" applyBorder="1" applyAlignment="1">
      <alignment horizontal="center"/>
    </xf>
    <xf numFmtId="0" fontId="45" fillId="92" borderId="25" xfId="0" applyFont="1" applyFill="1" applyBorder="1" applyAlignment="1">
      <alignment horizontal="center"/>
    </xf>
    <xf numFmtId="2" fontId="45" fillId="92" borderId="17" xfId="0" applyNumberFormat="1" applyFont="1" applyFill="1" applyBorder="1" applyAlignment="1">
      <alignment horizontal="center"/>
    </xf>
    <xf numFmtId="0" fontId="69" fillId="4" borderId="0" xfId="0" applyFont="1" applyFill="1" applyAlignment="1">
      <alignment vertical="center"/>
    </xf>
    <xf numFmtId="0" fontId="70" fillId="4" borderId="0" xfId="0" applyFont="1" applyFill="1" applyAlignment="1">
      <alignment vertical="center"/>
    </xf>
    <xf numFmtId="0" fontId="70" fillId="4" borderId="0" xfId="0" applyFont="1" applyFill="1" applyAlignment="1">
      <alignment vertical="top"/>
    </xf>
    <xf numFmtId="0" fontId="45" fillId="4" borderId="0" xfId="0" applyFont="1" applyFill="1" applyAlignment="1">
      <alignment vertical="top"/>
    </xf>
    <xf numFmtId="0" fontId="67" fillId="4" borderId="0" xfId="0" applyFont="1" applyFill="1" applyAlignment="1">
      <alignment vertical="center"/>
    </xf>
    <xf numFmtId="0" fontId="70" fillId="4" borderId="14" xfId="0" applyFont="1" applyFill="1" applyBorder="1" applyAlignment="1">
      <alignment vertical="center"/>
    </xf>
    <xf numFmtId="0" fontId="71" fillId="0" borderId="0" xfId="0" applyFont="1"/>
    <xf numFmtId="166" fontId="70" fillId="89" borderId="13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Alignment="1">
      <alignment horizontal="left"/>
    </xf>
    <xf numFmtId="166" fontId="70" fillId="4" borderId="14" xfId="0" applyNumberFormat="1" applyFont="1" applyFill="1" applyBorder="1" applyAlignment="1">
      <alignment vertical="center"/>
    </xf>
    <xf numFmtId="167" fontId="70" fillId="4" borderId="14" xfId="0" applyNumberFormat="1" applyFont="1" applyFill="1" applyBorder="1" applyAlignment="1">
      <alignment vertical="center"/>
    </xf>
    <xf numFmtId="2" fontId="70" fillId="4" borderId="14" xfId="0" applyNumberFormat="1" applyFont="1" applyFill="1" applyBorder="1" applyAlignment="1">
      <alignment vertical="center"/>
    </xf>
    <xf numFmtId="168" fontId="70" fillId="4" borderId="14" xfId="0" applyNumberFormat="1" applyFont="1" applyFill="1" applyBorder="1" applyAlignment="1">
      <alignment vertical="center"/>
    </xf>
    <xf numFmtId="0" fontId="70" fillId="4" borderId="15" xfId="0" applyFont="1" applyFill="1" applyBorder="1" applyAlignment="1">
      <alignment vertical="center"/>
    </xf>
    <xf numFmtId="2" fontId="67" fillId="4" borderId="16" xfId="0" applyNumberFormat="1" applyFont="1" applyFill="1" applyBorder="1" applyAlignment="1">
      <alignment vertical="center"/>
    </xf>
    <xf numFmtId="0" fontId="73" fillId="0" borderId="0" xfId="0" applyFont="1"/>
    <xf numFmtId="0" fontId="70" fillId="4" borderId="0" xfId="0" applyFont="1" applyFill="1" applyAlignment="1">
      <alignment vertical="center" wrapText="1"/>
    </xf>
    <xf numFmtId="0" fontId="67" fillId="4" borderId="0" xfId="0" applyFont="1" applyFill="1" applyAlignment="1">
      <alignment vertical="top"/>
    </xf>
    <xf numFmtId="0" fontId="74" fillId="4" borderId="0" xfId="0" applyFont="1" applyFill="1" applyAlignment="1">
      <alignment vertical="top"/>
    </xf>
    <xf numFmtId="2" fontId="70" fillId="93" borderId="13" xfId="0" applyNumberFormat="1" applyFont="1" applyFill="1" applyBorder="1" applyAlignment="1">
      <alignment horizontal="center" vertical="center"/>
    </xf>
    <xf numFmtId="2" fontId="70" fillId="93" borderId="13" xfId="0" applyNumberFormat="1" applyFont="1" applyFill="1" applyBorder="1" applyAlignment="1" applyProtection="1">
      <alignment vertical="center"/>
      <protection locked="0"/>
    </xf>
    <xf numFmtId="0" fontId="45" fillId="0" borderId="23" xfId="0" applyFont="1" applyBorder="1" applyAlignment="1">
      <alignment horizontal="center"/>
    </xf>
    <xf numFmtId="2" fontId="45" fillId="0" borderId="17" xfId="583" applyNumberFormat="1" applyFont="1" applyBorder="1" applyAlignment="1">
      <alignment horizontal="center" vertical="center"/>
    </xf>
    <xf numFmtId="14" fontId="45" fillId="0" borderId="17" xfId="583" applyNumberFormat="1" applyFont="1" applyBorder="1" applyAlignment="1">
      <alignment horizontal="center" vertical="center"/>
    </xf>
    <xf numFmtId="14" fontId="45" fillId="0" borderId="19" xfId="583" applyNumberFormat="1" applyFont="1" applyBorder="1" applyAlignment="1">
      <alignment horizontal="center" vertical="center"/>
    </xf>
    <xf numFmtId="2" fontId="45" fillId="0" borderId="19" xfId="583" applyNumberFormat="1" applyFont="1" applyBorder="1" applyAlignment="1">
      <alignment horizontal="center" vertical="center"/>
    </xf>
    <xf numFmtId="2" fontId="45" fillId="0" borderId="0" xfId="0" applyNumberFormat="1" applyFont="1" applyAlignment="1">
      <alignment horizontal="center"/>
    </xf>
    <xf numFmtId="0" fontId="67" fillId="4" borderId="35" xfId="0" applyFont="1" applyFill="1" applyBorder="1" applyAlignment="1">
      <alignment vertical="center"/>
    </xf>
    <xf numFmtId="2" fontId="52" fillId="0" borderId="17" xfId="0" applyNumberFormat="1" applyFont="1" applyBorder="1" applyAlignment="1">
      <alignment horizontal="center" vertical="center"/>
    </xf>
    <xf numFmtId="2" fontId="52" fillId="0" borderId="19" xfId="0" applyNumberFormat="1" applyFont="1" applyBorder="1" applyAlignment="1">
      <alignment horizontal="center" vertical="center"/>
    </xf>
    <xf numFmtId="0" fontId="46" fillId="90" borderId="17" xfId="275" applyFont="1" applyFill="1" applyBorder="1" applyAlignment="1">
      <alignment horizontal="center" vertical="top" wrapText="1"/>
    </xf>
    <xf numFmtId="2" fontId="47" fillId="0" borderId="36" xfId="0" applyNumberFormat="1" applyFont="1" applyBorder="1" applyAlignment="1">
      <alignment horizontal="center" vertical="center"/>
    </xf>
    <xf numFmtId="164" fontId="45" fillId="0" borderId="17" xfId="0" applyNumberFormat="1" applyFont="1" applyBorder="1" applyAlignment="1">
      <alignment horizontal="center"/>
    </xf>
    <xf numFmtId="164" fontId="45" fillId="0" borderId="19" xfId="0" applyNumberFormat="1" applyFont="1" applyBorder="1" applyAlignment="1">
      <alignment horizontal="center"/>
    </xf>
    <xf numFmtId="2" fontId="70" fillId="4" borderId="15" xfId="0" applyNumberFormat="1" applyFont="1" applyFill="1" applyBorder="1" applyAlignment="1">
      <alignment vertical="center"/>
    </xf>
    <xf numFmtId="0" fontId="45" fillId="91" borderId="17" xfId="0" applyFont="1" applyFill="1" applyBorder="1" applyAlignment="1">
      <alignment horizontal="center" vertical="center"/>
    </xf>
    <xf numFmtId="2" fontId="45" fillId="0" borderId="20" xfId="0" applyNumberFormat="1" applyFont="1" applyBorder="1" applyAlignment="1">
      <alignment horizontal="center"/>
    </xf>
    <xf numFmtId="0" fontId="45" fillId="91" borderId="19" xfId="0" applyFont="1" applyFill="1" applyBorder="1" applyAlignment="1">
      <alignment horizontal="center" vertical="center"/>
    </xf>
    <xf numFmtId="0" fontId="46" fillId="90" borderId="0" xfId="0" applyFont="1" applyFill="1" applyAlignment="1">
      <alignment horizontal="left" vertical="top" wrapText="1"/>
    </xf>
    <xf numFmtId="0" fontId="45" fillId="0" borderId="0" xfId="0" applyFont="1"/>
    <xf numFmtId="0" fontId="46" fillId="90" borderId="20" xfId="275" applyFont="1" applyFill="1" applyBorder="1" applyAlignment="1">
      <alignment horizontal="center" vertical="top"/>
    </xf>
    <xf numFmtId="0" fontId="46" fillId="90" borderId="18" xfId="275" applyFont="1" applyFill="1" applyBorder="1" applyAlignment="1">
      <alignment horizontal="center" vertical="top"/>
    </xf>
    <xf numFmtId="0" fontId="46" fillId="90" borderId="23" xfId="275" applyFont="1" applyFill="1" applyBorder="1" applyAlignment="1">
      <alignment horizontal="center"/>
    </xf>
    <xf numFmtId="0" fontId="46" fillId="90" borderId="25" xfId="275" applyFont="1" applyFill="1" applyBorder="1" applyAlignment="1">
      <alignment horizontal="center"/>
    </xf>
    <xf numFmtId="0" fontId="46" fillId="0" borderId="17" xfId="0" applyFont="1" applyBorder="1" applyAlignment="1">
      <alignment horizontal="center" vertical="top" wrapText="1"/>
    </xf>
    <xf numFmtId="0" fontId="46" fillId="0" borderId="17" xfId="0" applyFont="1" applyBorder="1" applyAlignment="1">
      <alignment horizontal="center" vertical="top"/>
    </xf>
    <xf numFmtId="0" fontId="0" fillId="0" borderId="0" xfId="0"/>
    <xf numFmtId="0" fontId="53" fillId="0" borderId="17" xfId="0" applyFont="1" applyBorder="1" applyAlignment="1">
      <alignment horizontal="center" vertical="top" wrapText="1"/>
    </xf>
    <xf numFmtId="0" fontId="53" fillId="0" borderId="17" xfId="0" applyFont="1" applyBorder="1" applyAlignment="1">
      <alignment horizontal="center" vertical="top"/>
    </xf>
  </cellXfs>
  <cellStyles count="584">
    <cellStyle name="=C:\WINNT35\SYSTEM32\COMMAND.COM" xfId="1" xr:uid="{00000000-0005-0000-0000-000000000000}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3" xfId="5" xr:uid="{00000000-0005-0000-0000-000004000000}"/>
    <cellStyle name="20% - Accent1 2_PRODUKTKALKYL ny def." xfId="557" xr:uid="{00000000-0005-0000-0000-000005000000}"/>
    <cellStyle name="20% - Accent1 3" xfId="6" xr:uid="{00000000-0005-0000-0000-000006000000}"/>
    <cellStyle name="20% - Accent1 3 2" xfId="7" xr:uid="{00000000-0005-0000-0000-000007000000}"/>
    <cellStyle name="20% - Accent1 3 2 2" xfId="8" xr:uid="{00000000-0005-0000-0000-000008000000}"/>
    <cellStyle name="20% - Accent1 3 3" xfId="9" xr:uid="{00000000-0005-0000-0000-000009000000}"/>
    <cellStyle name="20% - Accent1 3_PRODUKTKALKYL ny def." xfId="558" xr:uid="{00000000-0005-0000-0000-00000A000000}"/>
    <cellStyle name="20% - Accent1 4" xfId="10" xr:uid="{00000000-0005-0000-0000-00000B000000}"/>
    <cellStyle name="20% - Accent2 2" xfId="11" xr:uid="{00000000-0005-0000-0000-00000C000000}"/>
    <cellStyle name="20% - Accent2 2 2" xfId="12" xr:uid="{00000000-0005-0000-0000-00000D000000}"/>
    <cellStyle name="20% - Accent2 2 2 2" xfId="13" xr:uid="{00000000-0005-0000-0000-00000E000000}"/>
    <cellStyle name="20% - Accent2 2 3" xfId="14" xr:uid="{00000000-0005-0000-0000-00000F000000}"/>
    <cellStyle name="20% - Accent2 2_PRODUKTKALKYL ny def." xfId="559" xr:uid="{00000000-0005-0000-0000-000010000000}"/>
    <cellStyle name="20% - Accent2 3" xfId="15" xr:uid="{00000000-0005-0000-0000-000011000000}"/>
    <cellStyle name="20% - Accent2 3 2" xfId="16" xr:uid="{00000000-0005-0000-0000-000012000000}"/>
    <cellStyle name="20% - Accent2 3 2 2" xfId="17" xr:uid="{00000000-0005-0000-0000-000013000000}"/>
    <cellStyle name="20% - Accent2 3 3" xfId="18" xr:uid="{00000000-0005-0000-0000-000014000000}"/>
    <cellStyle name="20% - Accent2 3_PRODUKTKALKYL ny def." xfId="560" xr:uid="{00000000-0005-0000-0000-000015000000}"/>
    <cellStyle name="20% - Accent2 4" xfId="19" xr:uid="{00000000-0005-0000-0000-000016000000}"/>
    <cellStyle name="20% - Accent3 2" xfId="20" xr:uid="{00000000-0005-0000-0000-000017000000}"/>
    <cellStyle name="20% - Accent3 2 2" xfId="21" xr:uid="{00000000-0005-0000-0000-000018000000}"/>
    <cellStyle name="20% - Accent3 2 2 2" xfId="22" xr:uid="{00000000-0005-0000-0000-000019000000}"/>
    <cellStyle name="20% - Accent3 2 3" xfId="23" xr:uid="{00000000-0005-0000-0000-00001A000000}"/>
    <cellStyle name="20% - Accent3 2_PRODUKTKALKYL ny def." xfId="561" xr:uid="{00000000-0005-0000-0000-00001B000000}"/>
    <cellStyle name="20% - Accent3 3" xfId="24" xr:uid="{00000000-0005-0000-0000-00001C000000}"/>
    <cellStyle name="20% - Accent3 3 2" xfId="25" xr:uid="{00000000-0005-0000-0000-00001D000000}"/>
    <cellStyle name="20% - Accent3 3 2 2" xfId="26" xr:uid="{00000000-0005-0000-0000-00001E000000}"/>
    <cellStyle name="20% - Accent3 3 3" xfId="27" xr:uid="{00000000-0005-0000-0000-00001F000000}"/>
    <cellStyle name="20% - Accent3 3_PRODUKTKALKYL ny def." xfId="562" xr:uid="{00000000-0005-0000-0000-000020000000}"/>
    <cellStyle name="20% - Accent3 4" xfId="28" xr:uid="{00000000-0005-0000-0000-000021000000}"/>
    <cellStyle name="20% - Accent4 2" xfId="29" xr:uid="{00000000-0005-0000-0000-000022000000}"/>
    <cellStyle name="20% - Accent4 2 2" xfId="30" xr:uid="{00000000-0005-0000-0000-000023000000}"/>
    <cellStyle name="20% - Accent4 2 2 2" xfId="31" xr:uid="{00000000-0005-0000-0000-000024000000}"/>
    <cellStyle name="20% - Accent4 2 3" xfId="32" xr:uid="{00000000-0005-0000-0000-000025000000}"/>
    <cellStyle name="20% - Accent4 2_PRODUKTKALKYL ny def." xfId="563" xr:uid="{00000000-0005-0000-0000-000026000000}"/>
    <cellStyle name="20% - Accent4 3" xfId="33" xr:uid="{00000000-0005-0000-0000-000027000000}"/>
    <cellStyle name="20% - Accent4 3 2" xfId="34" xr:uid="{00000000-0005-0000-0000-000028000000}"/>
    <cellStyle name="20% - Accent4 3 2 2" xfId="35" xr:uid="{00000000-0005-0000-0000-000029000000}"/>
    <cellStyle name="20% - Accent4 3 3" xfId="36" xr:uid="{00000000-0005-0000-0000-00002A000000}"/>
    <cellStyle name="20% - Accent4 3_PRODUKTKALKYL ny def." xfId="564" xr:uid="{00000000-0005-0000-0000-00002B000000}"/>
    <cellStyle name="20% - Accent4 4" xfId="37" xr:uid="{00000000-0005-0000-0000-00002C000000}"/>
    <cellStyle name="20% - Accent5 2" xfId="38" xr:uid="{00000000-0005-0000-0000-00002D000000}"/>
    <cellStyle name="20% - Accent5 2 2" xfId="39" xr:uid="{00000000-0005-0000-0000-00002E000000}"/>
    <cellStyle name="20% - Accent5 2 2 2" xfId="40" xr:uid="{00000000-0005-0000-0000-00002F000000}"/>
    <cellStyle name="20% - Accent5 2 3" xfId="41" xr:uid="{00000000-0005-0000-0000-000030000000}"/>
    <cellStyle name="20% - Accent5 2_PRODUKTKALKYL ny def." xfId="565" xr:uid="{00000000-0005-0000-0000-000031000000}"/>
    <cellStyle name="20% - Accent5 3" xfId="42" xr:uid="{00000000-0005-0000-0000-000032000000}"/>
    <cellStyle name="20% - Accent5 3 2" xfId="43" xr:uid="{00000000-0005-0000-0000-000033000000}"/>
    <cellStyle name="20% - Accent5 3 2 2" xfId="44" xr:uid="{00000000-0005-0000-0000-000034000000}"/>
    <cellStyle name="20% - Accent5 3 3" xfId="45" xr:uid="{00000000-0005-0000-0000-000035000000}"/>
    <cellStyle name="20% - Accent5 3_PRODUKTKALKYL ny def." xfId="566" xr:uid="{00000000-0005-0000-0000-000036000000}"/>
    <cellStyle name="20% - Accent5 4" xfId="46" xr:uid="{00000000-0005-0000-0000-000037000000}"/>
    <cellStyle name="20% - Accent6 2" xfId="47" xr:uid="{00000000-0005-0000-0000-000038000000}"/>
    <cellStyle name="20% - Accent6 2 2" xfId="48" xr:uid="{00000000-0005-0000-0000-000039000000}"/>
    <cellStyle name="20% - Accent6 2 2 2" xfId="49" xr:uid="{00000000-0005-0000-0000-00003A000000}"/>
    <cellStyle name="20% - Accent6 2 2 3" xfId="50" xr:uid="{00000000-0005-0000-0000-00003B000000}"/>
    <cellStyle name="20% - Accent6 2 3" xfId="51" xr:uid="{00000000-0005-0000-0000-00003C000000}"/>
    <cellStyle name="20% - Accent6 2 3 2" xfId="52" xr:uid="{00000000-0005-0000-0000-00003D000000}"/>
    <cellStyle name="20% - Accent6 2 4" xfId="53" xr:uid="{00000000-0005-0000-0000-00003E000000}"/>
    <cellStyle name="20% - Accent6 3" xfId="54" xr:uid="{00000000-0005-0000-0000-00003F000000}"/>
    <cellStyle name="40% - Accent1 2" xfId="55" xr:uid="{00000000-0005-0000-0000-000040000000}"/>
    <cellStyle name="40% - Accent1 2 2" xfId="56" xr:uid="{00000000-0005-0000-0000-000041000000}"/>
    <cellStyle name="40% - Accent1 2 2 2" xfId="57" xr:uid="{00000000-0005-0000-0000-000042000000}"/>
    <cellStyle name="40% - Accent1 2 3" xfId="58" xr:uid="{00000000-0005-0000-0000-000043000000}"/>
    <cellStyle name="40% - Accent1 2_PRODUKTKALKYL ny def." xfId="567" xr:uid="{00000000-0005-0000-0000-000044000000}"/>
    <cellStyle name="40% - Accent1 3" xfId="59" xr:uid="{00000000-0005-0000-0000-000045000000}"/>
    <cellStyle name="40% - Accent1 3 2" xfId="60" xr:uid="{00000000-0005-0000-0000-000046000000}"/>
    <cellStyle name="40% - Accent1 3 2 2" xfId="61" xr:uid="{00000000-0005-0000-0000-000047000000}"/>
    <cellStyle name="40% - Accent1 3 3" xfId="62" xr:uid="{00000000-0005-0000-0000-000048000000}"/>
    <cellStyle name="40% - Accent1 3_PRODUKTKALKYL ny def." xfId="568" xr:uid="{00000000-0005-0000-0000-000049000000}"/>
    <cellStyle name="40% - Accent1 4" xfId="63" xr:uid="{00000000-0005-0000-0000-00004A000000}"/>
    <cellStyle name="40% - Accent2 2" xfId="64" xr:uid="{00000000-0005-0000-0000-00004B000000}"/>
    <cellStyle name="40% - Accent2 2 2" xfId="65" xr:uid="{00000000-0005-0000-0000-00004C000000}"/>
    <cellStyle name="40% - Accent2 2 2 2" xfId="66" xr:uid="{00000000-0005-0000-0000-00004D000000}"/>
    <cellStyle name="40% - Accent2 2 3" xfId="67" xr:uid="{00000000-0005-0000-0000-00004E000000}"/>
    <cellStyle name="40% - Accent2 2_PRODUKTKALKYL ny def." xfId="569" xr:uid="{00000000-0005-0000-0000-00004F000000}"/>
    <cellStyle name="40% - Accent2 3" xfId="68" xr:uid="{00000000-0005-0000-0000-000050000000}"/>
    <cellStyle name="40% - Accent2 3 2" xfId="69" xr:uid="{00000000-0005-0000-0000-000051000000}"/>
    <cellStyle name="40% - Accent2 3 2 2" xfId="70" xr:uid="{00000000-0005-0000-0000-000052000000}"/>
    <cellStyle name="40% - Accent2 3 3" xfId="71" xr:uid="{00000000-0005-0000-0000-000053000000}"/>
    <cellStyle name="40% - Accent2 3_PRODUKTKALKYL ny def." xfId="570" xr:uid="{00000000-0005-0000-0000-000054000000}"/>
    <cellStyle name="40% - Accent2 4" xfId="72" xr:uid="{00000000-0005-0000-0000-000055000000}"/>
    <cellStyle name="40% - Accent3 2" xfId="73" xr:uid="{00000000-0005-0000-0000-000056000000}"/>
    <cellStyle name="40% - Accent3 2 2" xfId="74" xr:uid="{00000000-0005-0000-0000-000057000000}"/>
    <cellStyle name="40% - Accent3 2 2 2" xfId="75" xr:uid="{00000000-0005-0000-0000-000058000000}"/>
    <cellStyle name="40% - Accent3 2 3" xfId="76" xr:uid="{00000000-0005-0000-0000-000059000000}"/>
    <cellStyle name="40% - Accent3 2_PRODUKTKALKYL ny def." xfId="571" xr:uid="{00000000-0005-0000-0000-00005A000000}"/>
    <cellStyle name="40% - Accent3 3" xfId="77" xr:uid="{00000000-0005-0000-0000-00005B000000}"/>
    <cellStyle name="40% - Accent3 3 2" xfId="78" xr:uid="{00000000-0005-0000-0000-00005C000000}"/>
    <cellStyle name="40% - Accent3 3 2 2" xfId="79" xr:uid="{00000000-0005-0000-0000-00005D000000}"/>
    <cellStyle name="40% - Accent3 3 3" xfId="80" xr:uid="{00000000-0005-0000-0000-00005E000000}"/>
    <cellStyle name="40% - Accent3 3_PRODUKTKALKYL ny def." xfId="572" xr:uid="{00000000-0005-0000-0000-00005F000000}"/>
    <cellStyle name="40% - Accent3 4" xfId="81" xr:uid="{00000000-0005-0000-0000-000060000000}"/>
    <cellStyle name="40% - Accent4 2" xfId="82" xr:uid="{00000000-0005-0000-0000-000061000000}"/>
    <cellStyle name="40% - Accent4 2 2" xfId="83" xr:uid="{00000000-0005-0000-0000-000062000000}"/>
    <cellStyle name="40% - Accent4 2 2 2" xfId="84" xr:uid="{00000000-0005-0000-0000-000063000000}"/>
    <cellStyle name="40% - Accent4 2 3" xfId="85" xr:uid="{00000000-0005-0000-0000-000064000000}"/>
    <cellStyle name="40% - Accent4 2_PRODUKTKALKYL ny def." xfId="573" xr:uid="{00000000-0005-0000-0000-000065000000}"/>
    <cellStyle name="40% - Accent4 3" xfId="86" xr:uid="{00000000-0005-0000-0000-000066000000}"/>
    <cellStyle name="40% - Accent4 3 2" xfId="87" xr:uid="{00000000-0005-0000-0000-000067000000}"/>
    <cellStyle name="40% - Accent4 3 2 2" xfId="88" xr:uid="{00000000-0005-0000-0000-000068000000}"/>
    <cellStyle name="40% - Accent4 3 3" xfId="89" xr:uid="{00000000-0005-0000-0000-000069000000}"/>
    <cellStyle name="40% - Accent4 3_PRODUKTKALKYL ny def." xfId="574" xr:uid="{00000000-0005-0000-0000-00006A000000}"/>
    <cellStyle name="40% - Accent4 4" xfId="90" xr:uid="{00000000-0005-0000-0000-00006B000000}"/>
    <cellStyle name="40% - Accent5 2" xfId="91" xr:uid="{00000000-0005-0000-0000-00006C000000}"/>
    <cellStyle name="40% - Accent5 2 2" xfId="92" xr:uid="{00000000-0005-0000-0000-00006D000000}"/>
    <cellStyle name="40% - Accent5 2 2 2" xfId="93" xr:uid="{00000000-0005-0000-0000-00006E000000}"/>
    <cellStyle name="40% - Accent5 2 3" xfId="94" xr:uid="{00000000-0005-0000-0000-00006F000000}"/>
    <cellStyle name="40% - Accent5 2_PRODUKTKALKYL ny def." xfId="575" xr:uid="{00000000-0005-0000-0000-000070000000}"/>
    <cellStyle name="40% - Accent5 3" xfId="95" xr:uid="{00000000-0005-0000-0000-000071000000}"/>
    <cellStyle name="40% - Accent5 3 2" xfId="96" xr:uid="{00000000-0005-0000-0000-000072000000}"/>
    <cellStyle name="40% - Accent5 3 2 2" xfId="97" xr:uid="{00000000-0005-0000-0000-000073000000}"/>
    <cellStyle name="40% - Accent5 3 3" xfId="98" xr:uid="{00000000-0005-0000-0000-000074000000}"/>
    <cellStyle name="40% - Accent5 3_PRODUKTKALKYL ny def." xfId="576" xr:uid="{00000000-0005-0000-0000-000075000000}"/>
    <cellStyle name="40% - Accent5 4" xfId="99" xr:uid="{00000000-0005-0000-0000-000076000000}"/>
    <cellStyle name="40% - Accent6 2" xfId="100" xr:uid="{00000000-0005-0000-0000-000077000000}"/>
    <cellStyle name="40% - Accent6 2 2" xfId="101" xr:uid="{00000000-0005-0000-0000-000078000000}"/>
    <cellStyle name="40% - Accent6 2 2 2" xfId="102" xr:uid="{00000000-0005-0000-0000-000079000000}"/>
    <cellStyle name="40% - Accent6 2 3" xfId="103" xr:uid="{00000000-0005-0000-0000-00007A000000}"/>
    <cellStyle name="40% - Accent6 2_PRODUKTKALKYL ny def." xfId="577" xr:uid="{00000000-0005-0000-0000-00007B000000}"/>
    <cellStyle name="40% - Accent6 3" xfId="104" xr:uid="{00000000-0005-0000-0000-00007C000000}"/>
    <cellStyle name="40% - Accent6 3 2" xfId="105" xr:uid="{00000000-0005-0000-0000-00007D000000}"/>
    <cellStyle name="40% - Accent6 3 2 2" xfId="106" xr:uid="{00000000-0005-0000-0000-00007E000000}"/>
    <cellStyle name="40% - Accent6 3 3" xfId="107" xr:uid="{00000000-0005-0000-0000-00007F000000}"/>
    <cellStyle name="40% - Accent6 3_PRODUKTKALKYL ny def." xfId="578" xr:uid="{00000000-0005-0000-0000-000080000000}"/>
    <cellStyle name="40% - Accent6 4" xfId="108" xr:uid="{00000000-0005-0000-0000-000081000000}"/>
    <cellStyle name="60% - Accent1 2" xfId="109" xr:uid="{00000000-0005-0000-0000-000082000000}"/>
    <cellStyle name="60% - Accent1 2 2" xfId="110" xr:uid="{00000000-0005-0000-0000-000083000000}"/>
    <cellStyle name="60% - Accent1 2 2 2" xfId="111" xr:uid="{00000000-0005-0000-0000-000084000000}"/>
    <cellStyle name="60% - Accent1 2 3" xfId="112" xr:uid="{00000000-0005-0000-0000-000085000000}"/>
    <cellStyle name="60% - Accent1 2_PRODUKTKALKYL ny def." xfId="113" xr:uid="{00000000-0005-0000-0000-000086000000}"/>
    <cellStyle name="60% - Accent1 3" xfId="114" xr:uid="{00000000-0005-0000-0000-000087000000}"/>
    <cellStyle name="60% - Accent1 3 2" xfId="115" xr:uid="{00000000-0005-0000-0000-000088000000}"/>
    <cellStyle name="60% - Accent1 3 2 2" xfId="116" xr:uid="{00000000-0005-0000-0000-000089000000}"/>
    <cellStyle name="60% - Accent1 3 3" xfId="117" xr:uid="{00000000-0005-0000-0000-00008A000000}"/>
    <cellStyle name="60% - Accent1 3_PRODUKTKALKYL ny def." xfId="118" xr:uid="{00000000-0005-0000-0000-00008B000000}"/>
    <cellStyle name="60% - Accent2 2" xfId="119" xr:uid="{00000000-0005-0000-0000-00008C000000}"/>
    <cellStyle name="60% - Accent2 2 2" xfId="120" xr:uid="{00000000-0005-0000-0000-00008D000000}"/>
    <cellStyle name="60% - Accent2 2 2 2" xfId="121" xr:uid="{00000000-0005-0000-0000-00008E000000}"/>
    <cellStyle name="60% - Accent2 2 3" xfId="122" xr:uid="{00000000-0005-0000-0000-00008F000000}"/>
    <cellStyle name="60% - Accent2 2_PRODUKTKALKYL ny def." xfId="123" xr:uid="{00000000-0005-0000-0000-000090000000}"/>
    <cellStyle name="60% - Accent2 3" xfId="124" xr:uid="{00000000-0005-0000-0000-000091000000}"/>
    <cellStyle name="60% - Accent2 3 2" xfId="125" xr:uid="{00000000-0005-0000-0000-000092000000}"/>
    <cellStyle name="60% - Accent2 3 2 2" xfId="126" xr:uid="{00000000-0005-0000-0000-000093000000}"/>
    <cellStyle name="60% - Accent2 3 3" xfId="127" xr:uid="{00000000-0005-0000-0000-000094000000}"/>
    <cellStyle name="60% - Accent2 3_PRODUKTKALKYL ny def." xfId="128" xr:uid="{00000000-0005-0000-0000-000095000000}"/>
    <cellStyle name="60% - Accent3 2" xfId="129" xr:uid="{00000000-0005-0000-0000-000096000000}"/>
    <cellStyle name="60% - Accent3 2 2" xfId="130" xr:uid="{00000000-0005-0000-0000-000097000000}"/>
    <cellStyle name="60% - Accent3 2 2 2" xfId="131" xr:uid="{00000000-0005-0000-0000-000098000000}"/>
    <cellStyle name="60% - Accent3 2 3" xfId="132" xr:uid="{00000000-0005-0000-0000-000099000000}"/>
    <cellStyle name="60% - Accent3 2_PRODUKTKALKYL ny def." xfId="133" xr:uid="{00000000-0005-0000-0000-00009A000000}"/>
    <cellStyle name="60% - Accent3 3" xfId="134" xr:uid="{00000000-0005-0000-0000-00009B000000}"/>
    <cellStyle name="60% - Accent3 3 2" xfId="135" xr:uid="{00000000-0005-0000-0000-00009C000000}"/>
    <cellStyle name="60% - Accent3 3 2 2" xfId="136" xr:uid="{00000000-0005-0000-0000-00009D000000}"/>
    <cellStyle name="60% - Accent3 3 3" xfId="137" xr:uid="{00000000-0005-0000-0000-00009E000000}"/>
    <cellStyle name="60% - Accent3 3_PRODUKTKALKYL ny def." xfId="138" xr:uid="{00000000-0005-0000-0000-00009F000000}"/>
    <cellStyle name="60% - Accent4 2" xfId="139" xr:uid="{00000000-0005-0000-0000-0000A0000000}"/>
    <cellStyle name="60% - Accent4 2 2" xfId="140" xr:uid="{00000000-0005-0000-0000-0000A1000000}"/>
    <cellStyle name="60% - Accent4 2 2 2" xfId="141" xr:uid="{00000000-0005-0000-0000-0000A2000000}"/>
    <cellStyle name="60% - Accent4 2 3" xfId="142" xr:uid="{00000000-0005-0000-0000-0000A3000000}"/>
    <cellStyle name="60% - Accent4 2_PRODUKTKALKYL ny def." xfId="143" xr:uid="{00000000-0005-0000-0000-0000A4000000}"/>
    <cellStyle name="60% - Accent4 3" xfId="144" xr:uid="{00000000-0005-0000-0000-0000A5000000}"/>
    <cellStyle name="60% - Accent4 3 2" xfId="145" xr:uid="{00000000-0005-0000-0000-0000A6000000}"/>
    <cellStyle name="60% - Accent4 3 2 2" xfId="146" xr:uid="{00000000-0005-0000-0000-0000A7000000}"/>
    <cellStyle name="60% - Accent4 3 3" xfId="147" xr:uid="{00000000-0005-0000-0000-0000A8000000}"/>
    <cellStyle name="60% - Accent4 3_PRODUKTKALKYL ny def." xfId="148" xr:uid="{00000000-0005-0000-0000-0000A9000000}"/>
    <cellStyle name="60% - Accent5 2" xfId="149" xr:uid="{00000000-0005-0000-0000-0000AA000000}"/>
    <cellStyle name="60% - Accent5 2 2" xfId="150" xr:uid="{00000000-0005-0000-0000-0000AB000000}"/>
    <cellStyle name="60% - Accent5 2 2 2" xfId="151" xr:uid="{00000000-0005-0000-0000-0000AC000000}"/>
    <cellStyle name="60% - Accent5 2 3" xfId="152" xr:uid="{00000000-0005-0000-0000-0000AD000000}"/>
    <cellStyle name="60% - Accent5 2_PRODUKTKALKYL ny def." xfId="153" xr:uid="{00000000-0005-0000-0000-0000AE000000}"/>
    <cellStyle name="60% - Accent5 3" xfId="154" xr:uid="{00000000-0005-0000-0000-0000AF000000}"/>
    <cellStyle name="60% - Accent5 3 2" xfId="155" xr:uid="{00000000-0005-0000-0000-0000B0000000}"/>
    <cellStyle name="60% - Accent5 3 2 2" xfId="156" xr:uid="{00000000-0005-0000-0000-0000B1000000}"/>
    <cellStyle name="60% - Accent5 3 3" xfId="157" xr:uid="{00000000-0005-0000-0000-0000B2000000}"/>
    <cellStyle name="60% - Accent5 3_PRODUKTKALKYL ny def." xfId="158" xr:uid="{00000000-0005-0000-0000-0000B3000000}"/>
    <cellStyle name="60% - Accent6 2" xfId="159" xr:uid="{00000000-0005-0000-0000-0000B4000000}"/>
    <cellStyle name="60% - Accent6 2 2" xfId="160" xr:uid="{00000000-0005-0000-0000-0000B5000000}"/>
    <cellStyle name="60% - Accent6 2 2 2" xfId="161" xr:uid="{00000000-0005-0000-0000-0000B6000000}"/>
    <cellStyle name="60% - Accent6 2 3" xfId="162" xr:uid="{00000000-0005-0000-0000-0000B7000000}"/>
    <cellStyle name="60% - Accent6 2_PRODUKTKALKYL ny def." xfId="163" xr:uid="{00000000-0005-0000-0000-0000B8000000}"/>
    <cellStyle name="60% - Accent6 3" xfId="164" xr:uid="{00000000-0005-0000-0000-0000B9000000}"/>
    <cellStyle name="60% - Accent6 3 2" xfId="165" xr:uid="{00000000-0005-0000-0000-0000BA000000}"/>
    <cellStyle name="60% - Accent6 3 2 2" xfId="166" xr:uid="{00000000-0005-0000-0000-0000BB000000}"/>
    <cellStyle name="60% - Accent6 3 3" xfId="167" xr:uid="{00000000-0005-0000-0000-0000BC000000}"/>
    <cellStyle name="60% - Accent6 3_PRODUKTKALKYL ny def." xfId="168" xr:uid="{00000000-0005-0000-0000-0000BD000000}"/>
    <cellStyle name="Accent1 2" xfId="169" xr:uid="{00000000-0005-0000-0000-0000BE000000}"/>
    <cellStyle name="Accent1 2 2" xfId="170" xr:uid="{00000000-0005-0000-0000-0000BF000000}"/>
    <cellStyle name="Accent1 2 2 2" xfId="171" xr:uid="{00000000-0005-0000-0000-0000C0000000}"/>
    <cellStyle name="Accent1 2 3" xfId="172" xr:uid="{00000000-0005-0000-0000-0000C1000000}"/>
    <cellStyle name="Accent1 2_PRODUKTKALKYL ny def." xfId="173" xr:uid="{00000000-0005-0000-0000-0000C2000000}"/>
    <cellStyle name="Accent1 3" xfId="174" xr:uid="{00000000-0005-0000-0000-0000C3000000}"/>
    <cellStyle name="Accent1 3 2" xfId="175" xr:uid="{00000000-0005-0000-0000-0000C4000000}"/>
    <cellStyle name="Accent1 3 2 2" xfId="176" xr:uid="{00000000-0005-0000-0000-0000C5000000}"/>
    <cellStyle name="Accent1 3 3" xfId="177" xr:uid="{00000000-0005-0000-0000-0000C6000000}"/>
    <cellStyle name="Accent1 3_PRODUKTKALKYL ny def." xfId="178" xr:uid="{00000000-0005-0000-0000-0000C7000000}"/>
    <cellStyle name="Accent2 2" xfId="179" xr:uid="{00000000-0005-0000-0000-0000C8000000}"/>
    <cellStyle name="Accent2 2 2" xfId="180" xr:uid="{00000000-0005-0000-0000-0000C9000000}"/>
    <cellStyle name="Accent2 2 2 2" xfId="181" xr:uid="{00000000-0005-0000-0000-0000CA000000}"/>
    <cellStyle name="Accent2 2 3" xfId="182" xr:uid="{00000000-0005-0000-0000-0000CB000000}"/>
    <cellStyle name="Accent2 2_PRODUKTKALKYL ny def." xfId="183" xr:uid="{00000000-0005-0000-0000-0000CC000000}"/>
    <cellStyle name="Accent2 3" xfId="184" xr:uid="{00000000-0005-0000-0000-0000CD000000}"/>
    <cellStyle name="Accent2 3 2" xfId="185" xr:uid="{00000000-0005-0000-0000-0000CE000000}"/>
    <cellStyle name="Accent2 3 2 2" xfId="186" xr:uid="{00000000-0005-0000-0000-0000CF000000}"/>
    <cellStyle name="Accent2 3 3" xfId="187" xr:uid="{00000000-0005-0000-0000-0000D0000000}"/>
    <cellStyle name="Accent2 3_PRODUKTKALKYL ny def." xfId="188" xr:uid="{00000000-0005-0000-0000-0000D1000000}"/>
    <cellStyle name="Accent4 2" xfId="189" xr:uid="{00000000-0005-0000-0000-0000D2000000}"/>
    <cellStyle name="Accent4 2 2" xfId="190" xr:uid="{00000000-0005-0000-0000-0000D3000000}"/>
    <cellStyle name="Accent4 2 2 2" xfId="191" xr:uid="{00000000-0005-0000-0000-0000D4000000}"/>
    <cellStyle name="Accent4 2 3" xfId="192" xr:uid="{00000000-0005-0000-0000-0000D5000000}"/>
    <cellStyle name="Accent4 2_PRODUKTKALKYL ny def." xfId="193" xr:uid="{00000000-0005-0000-0000-0000D6000000}"/>
    <cellStyle name="Accent4 3" xfId="194" xr:uid="{00000000-0005-0000-0000-0000D7000000}"/>
    <cellStyle name="Accent4 3 2" xfId="195" xr:uid="{00000000-0005-0000-0000-0000D8000000}"/>
    <cellStyle name="Accent4 3 2 2" xfId="196" xr:uid="{00000000-0005-0000-0000-0000D9000000}"/>
    <cellStyle name="Accent4 3 3" xfId="197" xr:uid="{00000000-0005-0000-0000-0000DA000000}"/>
    <cellStyle name="Accent4 3_PRODUKTKALKYL ny def." xfId="198" xr:uid="{00000000-0005-0000-0000-0000DB000000}"/>
    <cellStyle name="Calculation 2" xfId="199" xr:uid="{00000000-0005-0000-0000-0000DC000000}"/>
    <cellStyle name="Calculation 2 2" xfId="200" xr:uid="{00000000-0005-0000-0000-0000DD000000}"/>
    <cellStyle name="Calculation 2 2 2" xfId="201" xr:uid="{00000000-0005-0000-0000-0000DE000000}"/>
    <cellStyle name="Calculation 2 3" xfId="202" xr:uid="{00000000-0005-0000-0000-0000DF000000}"/>
    <cellStyle name="Calculation 2_PRODUKTKALKYL ny def." xfId="203" xr:uid="{00000000-0005-0000-0000-0000E0000000}"/>
    <cellStyle name="Calculation 3" xfId="204" xr:uid="{00000000-0005-0000-0000-0000E1000000}"/>
    <cellStyle name="Calculation 3 2" xfId="205" xr:uid="{00000000-0005-0000-0000-0000E2000000}"/>
    <cellStyle name="Calculation 3 2 2" xfId="206" xr:uid="{00000000-0005-0000-0000-0000E3000000}"/>
    <cellStyle name="Calculation 3 3" xfId="207" xr:uid="{00000000-0005-0000-0000-0000E4000000}"/>
    <cellStyle name="Calculation 3_PRODUKTKALKYL ny def." xfId="208" xr:uid="{00000000-0005-0000-0000-0000E5000000}"/>
    <cellStyle name="Comma 2" xfId="209" xr:uid="{00000000-0005-0000-0000-0000E6000000}"/>
    <cellStyle name="Comma 2 2" xfId="210" xr:uid="{00000000-0005-0000-0000-0000E7000000}"/>
    <cellStyle name="Comma 2 3" xfId="211" xr:uid="{00000000-0005-0000-0000-0000E8000000}"/>
    <cellStyle name="Comma 3" xfId="212" xr:uid="{00000000-0005-0000-0000-0000E9000000}"/>
    <cellStyle name="Comma 3 2" xfId="213" xr:uid="{00000000-0005-0000-0000-0000EA000000}"/>
    <cellStyle name="Comma 3 2 2" xfId="214" xr:uid="{00000000-0005-0000-0000-0000EB000000}"/>
    <cellStyle name="Comma 3 2 2 2" xfId="215" xr:uid="{00000000-0005-0000-0000-0000EC000000}"/>
    <cellStyle name="Comma 3 2 3" xfId="216" xr:uid="{00000000-0005-0000-0000-0000ED000000}"/>
    <cellStyle name="Comma 3 3" xfId="217" xr:uid="{00000000-0005-0000-0000-0000EE000000}"/>
    <cellStyle name="Comma 3 3 2" xfId="218" xr:uid="{00000000-0005-0000-0000-0000EF000000}"/>
    <cellStyle name="Comma 3 3 2 2" xfId="219" xr:uid="{00000000-0005-0000-0000-0000F0000000}"/>
    <cellStyle name="Comma 3 3 3" xfId="220" xr:uid="{00000000-0005-0000-0000-0000F1000000}"/>
    <cellStyle name="Comma 3 4" xfId="221" xr:uid="{00000000-0005-0000-0000-0000F2000000}"/>
    <cellStyle name="Comma 3 4 2" xfId="222" xr:uid="{00000000-0005-0000-0000-0000F3000000}"/>
    <cellStyle name="Comma 3 5" xfId="223" xr:uid="{00000000-0005-0000-0000-0000F4000000}"/>
    <cellStyle name="Comma 4" xfId="224" xr:uid="{00000000-0005-0000-0000-0000F5000000}"/>
    <cellStyle name="Comma 4 2" xfId="225" xr:uid="{00000000-0005-0000-0000-0000F6000000}"/>
    <cellStyle name="Comma 4 2 2" xfId="226" xr:uid="{00000000-0005-0000-0000-0000F7000000}"/>
    <cellStyle name="Comma 4 3" xfId="227" xr:uid="{00000000-0005-0000-0000-0000F8000000}"/>
    <cellStyle name="Comma 5" xfId="228" xr:uid="{00000000-0005-0000-0000-0000F9000000}"/>
    <cellStyle name="Comma 5 2" xfId="229" xr:uid="{00000000-0005-0000-0000-0000FA000000}"/>
    <cellStyle name="Comma 5 3" xfId="230" xr:uid="{00000000-0005-0000-0000-0000FB000000}"/>
    <cellStyle name="Comma 6" xfId="231" xr:uid="{00000000-0005-0000-0000-0000FC000000}"/>
    <cellStyle name="Comma 6 2" xfId="232" xr:uid="{00000000-0005-0000-0000-0000FD000000}"/>
    <cellStyle name="Comma 7" xfId="233" xr:uid="{00000000-0005-0000-0000-0000FE000000}"/>
    <cellStyle name="Comma 7 2" xfId="234" xr:uid="{00000000-0005-0000-0000-0000FF000000}"/>
    <cellStyle name="Följde hyperlänken" xfId="235" xr:uid="{00000000-0005-0000-0000-000000010000}"/>
    <cellStyle name="Följde hyperlänken 2" xfId="236" xr:uid="{00000000-0005-0000-0000-000001010000}"/>
    <cellStyle name="Heading 1 2" xfId="237" xr:uid="{00000000-0005-0000-0000-000002010000}"/>
    <cellStyle name="Heading 1 2 2" xfId="238" xr:uid="{00000000-0005-0000-0000-000003010000}"/>
    <cellStyle name="Heading 1 2_PRODUKTKALKYL ny def." xfId="239" xr:uid="{00000000-0005-0000-0000-000004010000}"/>
    <cellStyle name="Heading 1 3" xfId="240" xr:uid="{00000000-0005-0000-0000-000005010000}"/>
    <cellStyle name="Heading 1 3 2" xfId="241" xr:uid="{00000000-0005-0000-0000-000006010000}"/>
    <cellStyle name="Heading 1 3_PRODUKTKALKYL ny def." xfId="242" xr:uid="{00000000-0005-0000-0000-000007010000}"/>
    <cellStyle name="Heading 2 2" xfId="243" xr:uid="{00000000-0005-0000-0000-000008010000}"/>
    <cellStyle name="Heading 2 2 2" xfId="244" xr:uid="{00000000-0005-0000-0000-000009010000}"/>
    <cellStyle name="Heading 2 2 2 2" xfId="245" xr:uid="{00000000-0005-0000-0000-00000A010000}"/>
    <cellStyle name="Heading 2 2 3" xfId="246" xr:uid="{00000000-0005-0000-0000-00000B010000}"/>
    <cellStyle name="Heading 2 2_PRODUKTKALKYL ny def." xfId="247" xr:uid="{00000000-0005-0000-0000-00000C010000}"/>
    <cellStyle name="Heading 2 3" xfId="248" xr:uid="{00000000-0005-0000-0000-00000D010000}"/>
    <cellStyle name="Heading 2 3 2" xfId="249" xr:uid="{00000000-0005-0000-0000-00000E010000}"/>
    <cellStyle name="Heading 2 3 2 2" xfId="250" xr:uid="{00000000-0005-0000-0000-00000F010000}"/>
    <cellStyle name="Heading 2 3 3" xfId="251" xr:uid="{00000000-0005-0000-0000-000010010000}"/>
    <cellStyle name="Heading 2 3_PRODUKTKALKYL ny def." xfId="252" xr:uid="{00000000-0005-0000-0000-000011010000}"/>
    <cellStyle name="Heading 3 2" xfId="253" xr:uid="{00000000-0005-0000-0000-000012010000}"/>
    <cellStyle name="Heading 3 2 2" xfId="254" xr:uid="{00000000-0005-0000-0000-000013010000}"/>
    <cellStyle name="Heading 3 2 2 2" xfId="255" xr:uid="{00000000-0005-0000-0000-000014010000}"/>
    <cellStyle name="Heading 3 2 3" xfId="256" xr:uid="{00000000-0005-0000-0000-000015010000}"/>
    <cellStyle name="Heading 3 2_PRODUKTKALKYL ny def." xfId="257" xr:uid="{00000000-0005-0000-0000-000016010000}"/>
    <cellStyle name="Heading 3 3" xfId="258" xr:uid="{00000000-0005-0000-0000-000017010000}"/>
    <cellStyle name="Heading 3 3 2" xfId="259" xr:uid="{00000000-0005-0000-0000-000018010000}"/>
    <cellStyle name="Heading 3 3 2 2" xfId="260" xr:uid="{00000000-0005-0000-0000-000019010000}"/>
    <cellStyle name="Heading 3 3 3" xfId="261" xr:uid="{00000000-0005-0000-0000-00001A010000}"/>
    <cellStyle name="Heading 3 3_PRODUKTKALKYL ny def." xfId="262" xr:uid="{00000000-0005-0000-0000-00001B010000}"/>
    <cellStyle name="Heading 4 2" xfId="263" xr:uid="{00000000-0005-0000-0000-00001C010000}"/>
    <cellStyle name="Heading 4 2 2" xfId="264" xr:uid="{00000000-0005-0000-0000-00001D010000}"/>
    <cellStyle name="Heading 4 2_PRODUKTKALKYL ny def." xfId="265" xr:uid="{00000000-0005-0000-0000-00001E010000}"/>
    <cellStyle name="Heading 4 3" xfId="266" xr:uid="{00000000-0005-0000-0000-00001F010000}"/>
    <cellStyle name="Heading 4 3 2" xfId="267" xr:uid="{00000000-0005-0000-0000-000020010000}"/>
    <cellStyle name="Heading 4 3_PRODUKTKALKYL ny def." xfId="268" xr:uid="{00000000-0005-0000-0000-000021010000}"/>
    <cellStyle name="Hyperlink 2" xfId="269" xr:uid="{00000000-0005-0000-0000-000022010000}"/>
    <cellStyle name="Neutral" xfId="270" builtinId="28" customBuiltin="1"/>
    <cellStyle name="Normal" xfId="0" builtinId="0"/>
    <cellStyle name="Normal 10" xfId="271" xr:uid="{00000000-0005-0000-0000-000025010000}"/>
    <cellStyle name="Normal 10 2" xfId="272" xr:uid="{00000000-0005-0000-0000-000026010000}"/>
    <cellStyle name="Normal 10 3" xfId="273" xr:uid="{00000000-0005-0000-0000-000027010000}"/>
    <cellStyle name="Normal 10 4" xfId="274" xr:uid="{00000000-0005-0000-0000-000028010000}"/>
    <cellStyle name="Normal 11" xfId="275" xr:uid="{00000000-0005-0000-0000-000029010000}"/>
    <cellStyle name="Normal 11 2" xfId="276" xr:uid="{00000000-0005-0000-0000-00002A010000}"/>
    <cellStyle name="Normal 12" xfId="277" xr:uid="{00000000-0005-0000-0000-00002B010000}"/>
    <cellStyle name="Normal 12 2" xfId="278" xr:uid="{00000000-0005-0000-0000-00002C010000}"/>
    <cellStyle name="Normal 12 3" xfId="279" xr:uid="{00000000-0005-0000-0000-00002D010000}"/>
    <cellStyle name="Normal 13" xfId="280" xr:uid="{00000000-0005-0000-0000-00002E010000}"/>
    <cellStyle name="Normal 14" xfId="281" xr:uid="{00000000-0005-0000-0000-00002F010000}"/>
    <cellStyle name="Normal 15" xfId="282" xr:uid="{00000000-0005-0000-0000-000030010000}"/>
    <cellStyle name="Normal 16" xfId="283" xr:uid="{00000000-0005-0000-0000-000031010000}"/>
    <cellStyle name="Normal 17" xfId="583" xr:uid="{00000000-0005-0000-0000-000032010000}"/>
    <cellStyle name="Normal 2" xfId="284" xr:uid="{00000000-0005-0000-0000-000033010000}"/>
    <cellStyle name="Normal 2 10" xfId="285" xr:uid="{00000000-0005-0000-0000-000034010000}"/>
    <cellStyle name="Normal 2 10 2" xfId="286" xr:uid="{00000000-0005-0000-0000-000035010000}"/>
    <cellStyle name="Normal 2 2" xfId="287" xr:uid="{00000000-0005-0000-0000-000036010000}"/>
    <cellStyle name="Normal 2 2 2" xfId="288" xr:uid="{00000000-0005-0000-0000-000037010000}"/>
    <cellStyle name="Normal 2 2 2 2" xfId="289" xr:uid="{00000000-0005-0000-0000-000038010000}"/>
    <cellStyle name="Normal 2 2 2 2 2" xfId="290" xr:uid="{00000000-0005-0000-0000-000039010000}"/>
    <cellStyle name="Normal 2 2 2 2 3" xfId="291" xr:uid="{00000000-0005-0000-0000-00003A010000}"/>
    <cellStyle name="Normal 2 2 2 2_MÅNAD" xfId="579" xr:uid="{00000000-0005-0000-0000-00003B010000}"/>
    <cellStyle name="Normal 2 2 2 3" xfId="292" xr:uid="{00000000-0005-0000-0000-00003C010000}"/>
    <cellStyle name="Normal 2 2 3" xfId="293" xr:uid="{00000000-0005-0000-0000-00003D010000}"/>
    <cellStyle name="Normal 2 2 3 2" xfId="294" xr:uid="{00000000-0005-0000-0000-00003E010000}"/>
    <cellStyle name="Normal 2 2 3 2 2" xfId="295" xr:uid="{00000000-0005-0000-0000-00003F010000}"/>
    <cellStyle name="Normal 2 2 4" xfId="296" xr:uid="{00000000-0005-0000-0000-000040010000}"/>
    <cellStyle name="Normal 2 2_MÅNAD" xfId="580" xr:uid="{00000000-0005-0000-0000-000041010000}"/>
    <cellStyle name="Normal 2 3" xfId="297" xr:uid="{00000000-0005-0000-0000-000042010000}"/>
    <cellStyle name="Normal 2 4" xfId="298" xr:uid="{00000000-0005-0000-0000-000043010000}"/>
    <cellStyle name="Normal 2 4 2" xfId="299" xr:uid="{00000000-0005-0000-0000-000044010000}"/>
    <cellStyle name="Normal 2 5" xfId="300" xr:uid="{00000000-0005-0000-0000-000045010000}"/>
    <cellStyle name="Normal 2 5 2" xfId="301" xr:uid="{00000000-0005-0000-0000-000046010000}"/>
    <cellStyle name="Normal 2 6" xfId="302" xr:uid="{00000000-0005-0000-0000-000047010000}"/>
    <cellStyle name="Normal 2 6 2" xfId="303" xr:uid="{00000000-0005-0000-0000-000048010000}"/>
    <cellStyle name="Normal 2 7" xfId="304" xr:uid="{00000000-0005-0000-0000-000049010000}"/>
    <cellStyle name="Normal 2 7 2" xfId="305" xr:uid="{00000000-0005-0000-0000-00004A010000}"/>
    <cellStyle name="Normal 2 8" xfId="306" xr:uid="{00000000-0005-0000-0000-00004B010000}"/>
    <cellStyle name="Normal 2 8 2" xfId="307" xr:uid="{00000000-0005-0000-0000-00004C010000}"/>
    <cellStyle name="Normal 2 9" xfId="308" xr:uid="{00000000-0005-0000-0000-00004D010000}"/>
    <cellStyle name="Normal 2 9 2" xfId="309" xr:uid="{00000000-0005-0000-0000-00004E010000}"/>
    <cellStyle name="Normal 2_2012" xfId="581" xr:uid="{00000000-0005-0000-0000-00004F010000}"/>
    <cellStyle name="Normal 3" xfId="310" xr:uid="{00000000-0005-0000-0000-000050010000}"/>
    <cellStyle name="Normal 3 2" xfId="311" xr:uid="{00000000-0005-0000-0000-000051010000}"/>
    <cellStyle name="Normal 3 2 2" xfId="312" xr:uid="{00000000-0005-0000-0000-000052010000}"/>
    <cellStyle name="Normal 3 3" xfId="313" xr:uid="{00000000-0005-0000-0000-000053010000}"/>
    <cellStyle name="Normal 3 3 2" xfId="314" xr:uid="{00000000-0005-0000-0000-000054010000}"/>
    <cellStyle name="Normal 3 3 3" xfId="315" xr:uid="{00000000-0005-0000-0000-000055010000}"/>
    <cellStyle name="Normal 3 4" xfId="316" xr:uid="{00000000-0005-0000-0000-000056010000}"/>
    <cellStyle name="Normal 3 4 2" xfId="317" xr:uid="{00000000-0005-0000-0000-000057010000}"/>
    <cellStyle name="Normal 3 5" xfId="318" xr:uid="{00000000-0005-0000-0000-000058010000}"/>
    <cellStyle name="Normal 3_MÅNAD" xfId="319" xr:uid="{00000000-0005-0000-0000-000059010000}"/>
    <cellStyle name="Normal 4" xfId="320" xr:uid="{00000000-0005-0000-0000-00005A010000}"/>
    <cellStyle name="Normal 4 2" xfId="321" xr:uid="{00000000-0005-0000-0000-00005B010000}"/>
    <cellStyle name="Normal 4 2 2" xfId="322" xr:uid="{00000000-0005-0000-0000-00005C010000}"/>
    <cellStyle name="Normal 4 2 3" xfId="323" xr:uid="{00000000-0005-0000-0000-00005D010000}"/>
    <cellStyle name="Normal 4 3" xfId="324" xr:uid="{00000000-0005-0000-0000-00005E010000}"/>
    <cellStyle name="Normal 4 3 2" xfId="325" xr:uid="{00000000-0005-0000-0000-00005F010000}"/>
    <cellStyle name="Normal 5" xfId="326" xr:uid="{00000000-0005-0000-0000-000060010000}"/>
    <cellStyle name="Normal 5 2" xfId="327" xr:uid="{00000000-0005-0000-0000-000061010000}"/>
    <cellStyle name="Normal 5 2 2" xfId="328" xr:uid="{00000000-0005-0000-0000-000062010000}"/>
    <cellStyle name="Normal 5 2 2 2" xfId="329" xr:uid="{00000000-0005-0000-0000-000063010000}"/>
    <cellStyle name="Normal 5 2 2 3" xfId="330" xr:uid="{00000000-0005-0000-0000-000064010000}"/>
    <cellStyle name="Normal 5 2 3" xfId="331" xr:uid="{00000000-0005-0000-0000-000065010000}"/>
    <cellStyle name="Normal 5 2 4" xfId="332" xr:uid="{00000000-0005-0000-0000-000066010000}"/>
    <cellStyle name="Normal 5 3" xfId="333" xr:uid="{00000000-0005-0000-0000-000067010000}"/>
    <cellStyle name="Normal 5 3 2" xfId="334" xr:uid="{00000000-0005-0000-0000-000068010000}"/>
    <cellStyle name="Normal 5 3 3" xfId="335" xr:uid="{00000000-0005-0000-0000-000069010000}"/>
    <cellStyle name="Normal 5 4" xfId="336" xr:uid="{00000000-0005-0000-0000-00006A010000}"/>
    <cellStyle name="Normal 6" xfId="337" xr:uid="{00000000-0005-0000-0000-00006B010000}"/>
    <cellStyle name="Normal 6 2" xfId="338" xr:uid="{00000000-0005-0000-0000-00006C010000}"/>
    <cellStyle name="Normal 6 3" xfId="339" xr:uid="{00000000-0005-0000-0000-00006D010000}"/>
    <cellStyle name="Normal 7" xfId="340" xr:uid="{00000000-0005-0000-0000-00006E010000}"/>
    <cellStyle name="Normal 7 2" xfId="341" xr:uid="{00000000-0005-0000-0000-00006F010000}"/>
    <cellStyle name="Normal 7 3" xfId="342" xr:uid="{00000000-0005-0000-0000-000070010000}"/>
    <cellStyle name="Normal 8" xfId="343" xr:uid="{00000000-0005-0000-0000-000071010000}"/>
    <cellStyle name="Normal 8 2" xfId="344" xr:uid="{00000000-0005-0000-0000-000072010000}"/>
    <cellStyle name="Normal 8 2 2" xfId="345" xr:uid="{00000000-0005-0000-0000-000073010000}"/>
    <cellStyle name="Normal 8 3" xfId="346" xr:uid="{00000000-0005-0000-0000-000074010000}"/>
    <cellStyle name="Normal 8 3 2" xfId="347" xr:uid="{00000000-0005-0000-0000-000075010000}"/>
    <cellStyle name="Normal 8 4" xfId="348" xr:uid="{00000000-0005-0000-0000-000076010000}"/>
    <cellStyle name="Normal 8_MÅNAD" xfId="582" xr:uid="{00000000-0005-0000-0000-000077010000}"/>
    <cellStyle name="Normal 9" xfId="349" xr:uid="{00000000-0005-0000-0000-000078010000}"/>
    <cellStyle name="Normal 9 2" xfId="350" xr:uid="{00000000-0005-0000-0000-000079010000}"/>
    <cellStyle name="Normal 9 3" xfId="351" xr:uid="{00000000-0005-0000-0000-00007A010000}"/>
    <cellStyle name="Normal 9 4" xfId="352" xr:uid="{00000000-0005-0000-0000-00007B010000}"/>
    <cellStyle name="Note 2" xfId="353" xr:uid="{00000000-0005-0000-0000-00007C010000}"/>
    <cellStyle name="Note 2 2" xfId="354" xr:uid="{00000000-0005-0000-0000-00007D010000}"/>
    <cellStyle name="Note 2 2 2" xfId="355" xr:uid="{00000000-0005-0000-0000-00007E010000}"/>
    <cellStyle name="Note 2 3" xfId="356" xr:uid="{00000000-0005-0000-0000-00007F010000}"/>
    <cellStyle name="Note 2_PRODUKTKALKYL ny def." xfId="357" xr:uid="{00000000-0005-0000-0000-000080010000}"/>
    <cellStyle name="Note 3" xfId="358" xr:uid="{00000000-0005-0000-0000-000081010000}"/>
    <cellStyle name="Note 3 2" xfId="359" xr:uid="{00000000-0005-0000-0000-000082010000}"/>
    <cellStyle name="Note 3 2 2" xfId="360" xr:uid="{00000000-0005-0000-0000-000083010000}"/>
    <cellStyle name="Note 3 3" xfId="361" xr:uid="{00000000-0005-0000-0000-000084010000}"/>
    <cellStyle name="Note 3_PRODUKTKALKYL ny def." xfId="362" xr:uid="{00000000-0005-0000-0000-000085010000}"/>
    <cellStyle name="Note 4" xfId="363" xr:uid="{00000000-0005-0000-0000-000086010000}"/>
    <cellStyle name="Note 4 2" xfId="364" xr:uid="{00000000-0005-0000-0000-000087010000}"/>
    <cellStyle name="Note 4 2 2" xfId="365" xr:uid="{00000000-0005-0000-0000-000088010000}"/>
    <cellStyle name="Note 4 3" xfId="366" xr:uid="{00000000-0005-0000-0000-000089010000}"/>
    <cellStyle name="Note 5" xfId="367" xr:uid="{00000000-0005-0000-0000-00008A010000}"/>
    <cellStyle name="Note 6" xfId="368" xr:uid="{00000000-0005-0000-0000-00008B010000}"/>
    <cellStyle name="Note 7" xfId="369" xr:uid="{00000000-0005-0000-0000-00008C010000}"/>
    <cellStyle name="Output 2" xfId="370" xr:uid="{00000000-0005-0000-0000-00008D010000}"/>
    <cellStyle name="Output 2 2" xfId="371" xr:uid="{00000000-0005-0000-0000-00008E010000}"/>
    <cellStyle name="Output 2 2 2" xfId="372" xr:uid="{00000000-0005-0000-0000-00008F010000}"/>
    <cellStyle name="Output 2 3" xfId="373" xr:uid="{00000000-0005-0000-0000-000090010000}"/>
    <cellStyle name="Output 2_PRODUKTKALKYL ny def." xfId="374" xr:uid="{00000000-0005-0000-0000-000091010000}"/>
    <cellStyle name="Output 3" xfId="375" xr:uid="{00000000-0005-0000-0000-000092010000}"/>
    <cellStyle name="Output 3 2" xfId="376" xr:uid="{00000000-0005-0000-0000-000093010000}"/>
    <cellStyle name="Output 3 2 2" xfId="377" xr:uid="{00000000-0005-0000-0000-000094010000}"/>
    <cellStyle name="Output 3 3" xfId="378" xr:uid="{00000000-0005-0000-0000-000095010000}"/>
    <cellStyle name="Output 3_PRODUKTKALKYL ny def." xfId="379" xr:uid="{00000000-0005-0000-0000-000096010000}"/>
    <cellStyle name="Percent 2" xfId="380" xr:uid="{00000000-0005-0000-0000-000097010000}"/>
    <cellStyle name="Percent 2 2" xfId="381" xr:uid="{00000000-0005-0000-0000-000098010000}"/>
    <cellStyle name="Percent 3" xfId="382" xr:uid="{00000000-0005-0000-0000-000099010000}"/>
    <cellStyle name="Percent 3 2" xfId="383" xr:uid="{00000000-0005-0000-0000-00009A010000}"/>
    <cellStyle name="Percent 3 3" xfId="384" xr:uid="{00000000-0005-0000-0000-00009B010000}"/>
    <cellStyle name="Percent 4" xfId="385" xr:uid="{00000000-0005-0000-0000-00009C010000}"/>
    <cellStyle name="Percent 4 2" xfId="386" xr:uid="{00000000-0005-0000-0000-00009D010000}"/>
    <cellStyle name="Percent 4 3" xfId="387" xr:uid="{00000000-0005-0000-0000-00009E010000}"/>
    <cellStyle name="Percent 5" xfId="388" xr:uid="{00000000-0005-0000-0000-00009F010000}"/>
    <cellStyle name="Percent 5 2" xfId="389" xr:uid="{00000000-0005-0000-0000-0000A0010000}"/>
    <cellStyle name="Percent 5 3" xfId="390" xr:uid="{00000000-0005-0000-0000-0000A1010000}"/>
    <cellStyle name="Percent 6" xfId="391" xr:uid="{00000000-0005-0000-0000-0000A2010000}"/>
    <cellStyle name="Percent 6 2" xfId="392" xr:uid="{00000000-0005-0000-0000-0000A3010000}"/>
    <cellStyle name="Percent 6 3" xfId="393" xr:uid="{00000000-0005-0000-0000-0000A4010000}"/>
    <cellStyle name="Percent 7" xfId="394" xr:uid="{00000000-0005-0000-0000-0000A5010000}"/>
    <cellStyle name="Percent 7 2" xfId="395" xr:uid="{00000000-0005-0000-0000-0000A6010000}"/>
    <cellStyle name="Percent 7 3" xfId="396" xr:uid="{00000000-0005-0000-0000-0000A7010000}"/>
    <cellStyle name="Percent 8" xfId="397" xr:uid="{00000000-0005-0000-0000-0000A8010000}"/>
    <cellStyle name="Percent 8 2" xfId="398" xr:uid="{00000000-0005-0000-0000-0000A9010000}"/>
    <cellStyle name="Percent 8 3" xfId="399" xr:uid="{00000000-0005-0000-0000-0000AA010000}"/>
    <cellStyle name="Percent 9" xfId="400" xr:uid="{00000000-0005-0000-0000-0000AB010000}"/>
    <cellStyle name="Procent 2" xfId="401" xr:uid="{00000000-0005-0000-0000-0000AC010000}"/>
    <cellStyle name="Procent 3" xfId="402" xr:uid="{00000000-0005-0000-0000-0000AD010000}"/>
    <cellStyle name="Procent 4" xfId="403" xr:uid="{00000000-0005-0000-0000-0000AE010000}"/>
    <cellStyle name="SAPBEXaggData" xfId="404" xr:uid="{00000000-0005-0000-0000-0000AF010000}"/>
    <cellStyle name="SAPBEXaggData 2" xfId="405" xr:uid="{00000000-0005-0000-0000-0000B0010000}"/>
    <cellStyle name="SAPBEXaggData 2 2" xfId="406" xr:uid="{00000000-0005-0000-0000-0000B1010000}"/>
    <cellStyle name="SAPBEXaggData 3" xfId="407" xr:uid="{00000000-0005-0000-0000-0000B2010000}"/>
    <cellStyle name="SAPBEXaggDataEmph" xfId="408" xr:uid="{00000000-0005-0000-0000-0000B3010000}"/>
    <cellStyle name="SAPBEXaggDataEmph 2" xfId="409" xr:uid="{00000000-0005-0000-0000-0000B4010000}"/>
    <cellStyle name="SAPBEXaggDataEmph 2 2" xfId="410" xr:uid="{00000000-0005-0000-0000-0000B5010000}"/>
    <cellStyle name="SAPBEXaggDataEmph 3" xfId="411" xr:uid="{00000000-0005-0000-0000-0000B6010000}"/>
    <cellStyle name="SAPBEXaggItem" xfId="412" xr:uid="{00000000-0005-0000-0000-0000B7010000}"/>
    <cellStyle name="SAPBEXaggItem 2" xfId="413" xr:uid="{00000000-0005-0000-0000-0000B8010000}"/>
    <cellStyle name="SAPBEXaggItem 2 2" xfId="414" xr:uid="{00000000-0005-0000-0000-0000B9010000}"/>
    <cellStyle name="SAPBEXaggItem 3" xfId="415" xr:uid="{00000000-0005-0000-0000-0000BA010000}"/>
    <cellStyle name="SAPBEXaggItemX" xfId="416" xr:uid="{00000000-0005-0000-0000-0000BB010000}"/>
    <cellStyle name="SAPBEXaggItemX 2" xfId="417" xr:uid="{00000000-0005-0000-0000-0000BC010000}"/>
    <cellStyle name="SAPBEXchaText" xfId="418" xr:uid="{00000000-0005-0000-0000-0000BD010000}"/>
    <cellStyle name="SAPBEXchaText 2" xfId="419" xr:uid="{00000000-0005-0000-0000-0000BE010000}"/>
    <cellStyle name="SAPBEXchaText 2 2" xfId="420" xr:uid="{00000000-0005-0000-0000-0000BF010000}"/>
    <cellStyle name="SAPBEXchaText 3" xfId="421" xr:uid="{00000000-0005-0000-0000-0000C0010000}"/>
    <cellStyle name="SAPBEXexcBad" xfId="422" xr:uid="{00000000-0005-0000-0000-0000C1010000}"/>
    <cellStyle name="SAPBEXexcBad 2" xfId="423" xr:uid="{00000000-0005-0000-0000-0000C2010000}"/>
    <cellStyle name="SAPBEXexcBad7" xfId="424" xr:uid="{00000000-0005-0000-0000-0000C3010000}"/>
    <cellStyle name="SAPBEXexcBad7 2" xfId="425" xr:uid="{00000000-0005-0000-0000-0000C4010000}"/>
    <cellStyle name="SAPBEXexcBad8" xfId="426" xr:uid="{00000000-0005-0000-0000-0000C5010000}"/>
    <cellStyle name="SAPBEXexcBad8 2" xfId="427" xr:uid="{00000000-0005-0000-0000-0000C6010000}"/>
    <cellStyle name="SAPBEXexcBad9" xfId="428" xr:uid="{00000000-0005-0000-0000-0000C7010000}"/>
    <cellStyle name="SAPBEXexcBad9 2" xfId="429" xr:uid="{00000000-0005-0000-0000-0000C8010000}"/>
    <cellStyle name="SAPBEXexcCritical" xfId="430" xr:uid="{00000000-0005-0000-0000-0000C9010000}"/>
    <cellStyle name="SAPBEXexcCritical 2" xfId="431" xr:uid="{00000000-0005-0000-0000-0000CA010000}"/>
    <cellStyle name="SAPBEXexcCritical4" xfId="432" xr:uid="{00000000-0005-0000-0000-0000CB010000}"/>
    <cellStyle name="SAPBEXexcCritical4 2" xfId="433" xr:uid="{00000000-0005-0000-0000-0000CC010000}"/>
    <cellStyle name="SAPBEXexcCritical5" xfId="434" xr:uid="{00000000-0005-0000-0000-0000CD010000}"/>
    <cellStyle name="SAPBEXexcCritical5 2" xfId="435" xr:uid="{00000000-0005-0000-0000-0000CE010000}"/>
    <cellStyle name="SAPBEXexcCritical6" xfId="436" xr:uid="{00000000-0005-0000-0000-0000CF010000}"/>
    <cellStyle name="SAPBEXexcCritical6 2" xfId="437" xr:uid="{00000000-0005-0000-0000-0000D0010000}"/>
    <cellStyle name="SAPBEXexcGood" xfId="438" xr:uid="{00000000-0005-0000-0000-0000D1010000}"/>
    <cellStyle name="SAPBEXexcGood 2" xfId="439" xr:uid="{00000000-0005-0000-0000-0000D2010000}"/>
    <cellStyle name="SAPBEXexcGood1" xfId="440" xr:uid="{00000000-0005-0000-0000-0000D3010000}"/>
    <cellStyle name="SAPBEXexcGood1 2" xfId="441" xr:uid="{00000000-0005-0000-0000-0000D4010000}"/>
    <cellStyle name="SAPBEXexcGood2" xfId="442" xr:uid="{00000000-0005-0000-0000-0000D5010000}"/>
    <cellStyle name="SAPBEXexcGood2 2" xfId="443" xr:uid="{00000000-0005-0000-0000-0000D6010000}"/>
    <cellStyle name="SAPBEXexcGood3" xfId="444" xr:uid="{00000000-0005-0000-0000-0000D7010000}"/>
    <cellStyle name="SAPBEXexcGood3 2" xfId="445" xr:uid="{00000000-0005-0000-0000-0000D8010000}"/>
    <cellStyle name="SAPBEXexcVeryBad" xfId="446" xr:uid="{00000000-0005-0000-0000-0000D9010000}"/>
    <cellStyle name="SAPBEXexcVeryBad 2" xfId="447" xr:uid="{00000000-0005-0000-0000-0000DA010000}"/>
    <cellStyle name="SAPBEXfilterDrill" xfId="448" xr:uid="{00000000-0005-0000-0000-0000DB010000}"/>
    <cellStyle name="SAPBEXfilterDrill 2" xfId="449" xr:uid="{00000000-0005-0000-0000-0000DC010000}"/>
    <cellStyle name="SAPBEXfilterDrill 2 2" xfId="450" xr:uid="{00000000-0005-0000-0000-0000DD010000}"/>
    <cellStyle name="SAPBEXfilterDrill 3" xfId="451" xr:uid="{00000000-0005-0000-0000-0000DE010000}"/>
    <cellStyle name="SAPBEXfilterItem" xfId="452" xr:uid="{00000000-0005-0000-0000-0000DF010000}"/>
    <cellStyle name="SAPBEXfilterItem 2" xfId="453" xr:uid="{00000000-0005-0000-0000-0000E0010000}"/>
    <cellStyle name="SAPBEXfilterItem 2 2" xfId="454" xr:uid="{00000000-0005-0000-0000-0000E1010000}"/>
    <cellStyle name="SAPBEXfilterItem 3" xfId="455" xr:uid="{00000000-0005-0000-0000-0000E2010000}"/>
    <cellStyle name="SAPBEXfilterText" xfId="456" xr:uid="{00000000-0005-0000-0000-0000E3010000}"/>
    <cellStyle name="SAPBEXfilterText 2" xfId="457" xr:uid="{00000000-0005-0000-0000-0000E4010000}"/>
    <cellStyle name="SAPBEXfilterText 2 2" xfId="458" xr:uid="{00000000-0005-0000-0000-0000E5010000}"/>
    <cellStyle name="SAPBEXfilterText 3" xfId="459" xr:uid="{00000000-0005-0000-0000-0000E6010000}"/>
    <cellStyle name="SAPBEXformats" xfId="460" xr:uid="{00000000-0005-0000-0000-0000E7010000}"/>
    <cellStyle name="SAPBEXformats 2" xfId="461" xr:uid="{00000000-0005-0000-0000-0000E8010000}"/>
    <cellStyle name="SAPBEXformats 2 2" xfId="462" xr:uid="{00000000-0005-0000-0000-0000E9010000}"/>
    <cellStyle name="SAPBEXformats 3" xfId="463" xr:uid="{00000000-0005-0000-0000-0000EA010000}"/>
    <cellStyle name="SAPBEXheaderData" xfId="464" xr:uid="{00000000-0005-0000-0000-0000EB010000}"/>
    <cellStyle name="SAPBEXheaderData 2" xfId="465" xr:uid="{00000000-0005-0000-0000-0000EC010000}"/>
    <cellStyle name="SAPBEXheaderItem" xfId="466" xr:uid="{00000000-0005-0000-0000-0000ED010000}"/>
    <cellStyle name="SAPBEXheaderItem 2" xfId="467" xr:uid="{00000000-0005-0000-0000-0000EE010000}"/>
    <cellStyle name="SAPBEXheaderItem 2 2" xfId="468" xr:uid="{00000000-0005-0000-0000-0000EF010000}"/>
    <cellStyle name="SAPBEXheaderItem 3" xfId="469" xr:uid="{00000000-0005-0000-0000-0000F0010000}"/>
    <cellStyle name="SAPBEXheaderText" xfId="470" xr:uid="{00000000-0005-0000-0000-0000F1010000}"/>
    <cellStyle name="SAPBEXheaderText 2" xfId="471" xr:uid="{00000000-0005-0000-0000-0000F2010000}"/>
    <cellStyle name="SAPBEXheaderText 2 2" xfId="472" xr:uid="{00000000-0005-0000-0000-0000F3010000}"/>
    <cellStyle name="SAPBEXheaderText 3" xfId="473" xr:uid="{00000000-0005-0000-0000-0000F4010000}"/>
    <cellStyle name="SAPBEXHLevel0" xfId="474" xr:uid="{00000000-0005-0000-0000-0000F5010000}"/>
    <cellStyle name="SAPBEXHLevel0 2" xfId="475" xr:uid="{00000000-0005-0000-0000-0000F6010000}"/>
    <cellStyle name="SAPBEXHLevel0X" xfId="476" xr:uid="{00000000-0005-0000-0000-0000F7010000}"/>
    <cellStyle name="SAPBEXHLevel0X 2" xfId="477" xr:uid="{00000000-0005-0000-0000-0000F8010000}"/>
    <cellStyle name="SAPBEXHLevel1" xfId="478" xr:uid="{00000000-0005-0000-0000-0000F9010000}"/>
    <cellStyle name="SAPBEXHLevel1 2" xfId="479" xr:uid="{00000000-0005-0000-0000-0000FA010000}"/>
    <cellStyle name="SAPBEXHLevel1X" xfId="480" xr:uid="{00000000-0005-0000-0000-0000FB010000}"/>
    <cellStyle name="SAPBEXHLevel1X 2" xfId="481" xr:uid="{00000000-0005-0000-0000-0000FC010000}"/>
    <cellStyle name="SAPBEXHLevel2" xfId="482" xr:uid="{00000000-0005-0000-0000-0000FD010000}"/>
    <cellStyle name="SAPBEXHLevel2 2" xfId="483" xr:uid="{00000000-0005-0000-0000-0000FE010000}"/>
    <cellStyle name="SAPBEXHLevel2X" xfId="484" xr:uid="{00000000-0005-0000-0000-0000FF010000}"/>
    <cellStyle name="SAPBEXHLevel2X 2" xfId="485" xr:uid="{00000000-0005-0000-0000-000000020000}"/>
    <cellStyle name="SAPBEXHLevel3" xfId="486" xr:uid="{00000000-0005-0000-0000-000001020000}"/>
    <cellStyle name="SAPBEXHLevel3 2" xfId="487" xr:uid="{00000000-0005-0000-0000-000002020000}"/>
    <cellStyle name="SAPBEXHLevel3X" xfId="488" xr:uid="{00000000-0005-0000-0000-000003020000}"/>
    <cellStyle name="SAPBEXHLevel3X 2" xfId="489" xr:uid="{00000000-0005-0000-0000-000004020000}"/>
    <cellStyle name="SAPBEXresData" xfId="490" xr:uid="{00000000-0005-0000-0000-000005020000}"/>
    <cellStyle name="SAPBEXresData 2" xfId="491" xr:uid="{00000000-0005-0000-0000-000006020000}"/>
    <cellStyle name="SAPBEXresData 2 2" xfId="492" xr:uid="{00000000-0005-0000-0000-000007020000}"/>
    <cellStyle name="SAPBEXresData 3" xfId="493" xr:uid="{00000000-0005-0000-0000-000008020000}"/>
    <cellStyle name="SAPBEXresDataEmph" xfId="494" xr:uid="{00000000-0005-0000-0000-000009020000}"/>
    <cellStyle name="SAPBEXresDataEmph 2" xfId="495" xr:uid="{00000000-0005-0000-0000-00000A020000}"/>
    <cellStyle name="SAPBEXresDataEmph 2 2" xfId="496" xr:uid="{00000000-0005-0000-0000-00000B020000}"/>
    <cellStyle name="SAPBEXresDataEmph 3" xfId="497" xr:uid="{00000000-0005-0000-0000-00000C020000}"/>
    <cellStyle name="SAPBEXresItem" xfId="498" xr:uid="{00000000-0005-0000-0000-00000D020000}"/>
    <cellStyle name="SAPBEXresItem 2" xfId="499" xr:uid="{00000000-0005-0000-0000-00000E020000}"/>
    <cellStyle name="SAPBEXresItem 2 2" xfId="500" xr:uid="{00000000-0005-0000-0000-00000F020000}"/>
    <cellStyle name="SAPBEXresItem 3" xfId="501" xr:uid="{00000000-0005-0000-0000-000010020000}"/>
    <cellStyle name="SAPBEXresItemX" xfId="502" xr:uid="{00000000-0005-0000-0000-000011020000}"/>
    <cellStyle name="SAPBEXresItemX 2" xfId="503" xr:uid="{00000000-0005-0000-0000-000012020000}"/>
    <cellStyle name="SAPBEXstdData" xfId="504" xr:uid="{00000000-0005-0000-0000-000013020000}"/>
    <cellStyle name="SAPBEXstdData 2" xfId="505" xr:uid="{00000000-0005-0000-0000-000014020000}"/>
    <cellStyle name="SAPBEXstdData 2 2" xfId="506" xr:uid="{00000000-0005-0000-0000-000015020000}"/>
    <cellStyle name="SAPBEXstdData 3" xfId="507" xr:uid="{00000000-0005-0000-0000-000016020000}"/>
    <cellStyle name="SAPBEXstdDataEmph" xfId="508" xr:uid="{00000000-0005-0000-0000-000017020000}"/>
    <cellStyle name="SAPBEXstdDataEmph 2" xfId="509" xr:uid="{00000000-0005-0000-0000-000018020000}"/>
    <cellStyle name="SAPBEXstdDataEmph 2 2" xfId="510" xr:uid="{00000000-0005-0000-0000-000019020000}"/>
    <cellStyle name="SAPBEXstdDataEmph 3" xfId="511" xr:uid="{00000000-0005-0000-0000-00001A020000}"/>
    <cellStyle name="SAPBEXstdItem" xfId="512" xr:uid="{00000000-0005-0000-0000-00001B020000}"/>
    <cellStyle name="SAPBEXstdItem 2" xfId="513" xr:uid="{00000000-0005-0000-0000-00001C020000}"/>
    <cellStyle name="SAPBEXstdItem 2 2" xfId="514" xr:uid="{00000000-0005-0000-0000-00001D020000}"/>
    <cellStyle name="SAPBEXstdItem 3" xfId="515" xr:uid="{00000000-0005-0000-0000-00001E020000}"/>
    <cellStyle name="SAPBEXstdItemX" xfId="516" xr:uid="{00000000-0005-0000-0000-00001F020000}"/>
    <cellStyle name="SAPBEXstdItemX 2" xfId="517" xr:uid="{00000000-0005-0000-0000-000020020000}"/>
    <cellStyle name="SAPBEXsubData" xfId="518" xr:uid="{00000000-0005-0000-0000-000021020000}"/>
    <cellStyle name="SAPBEXsubData 2" xfId="519" xr:uid="{00000000-0005-0000-0000-000022020000}"/>
    <cellStyle name="SAPBEXsubDataEmph" xfId="520" xr:uid="{00000000-0005-0000-0000-000023020000}"/>
    <cellStyle name="SAPBEXsubDataEmph 2" xfId="521" xr:uid="{00000000-0005-0000-0000-000024020000}"/>
    <cellStyle name="SAPBEXsubItem" xfId="522" xr:uid="{00000000-0005-0000-0000-000025020000}"/>
    <cellStyle name="SAPBEXsubItem 2" xfId="523" xr:uid="{00000000-0005-0000-0000-000026020000}"/>
    <cellStyle name="SAPBEXtitle" xfId="524" xr:uid="{00000000-0005-0000-0000-000027020000}"/>
    <cellStyle name="SAPBEXtitle 2" xfId="525" xr:uid="{00000000-0005-0000-0000-000028020000}"/>
    <cellStyle name="SAPBEXtitle 2 2" xfId="526" xr:uid="{00000000-0005-0000-0000-000029020000}"/>
    <cellStyle name="SAPBEXundefined" xfId="527" xr:uid="{00000000-0005-0000-0000-00002A020000}"/>
    <cellStyle name="SAPBEXundefined 2" xfId="528" xr:uid="{00000000-0005-0000-0000-00002B020000}"/>
    <cellStyle name="SAPBEXundefined 2 2" xfId="529" xr:uid="{00000000-0005-0000-0000-00002C020000}"/>
    <cellStyle name="SAPBEXundefined 3" xfId="530" xr:uid="{00000000-0005-0000-0000-00002D020000}"/>
    <cellStyle name="Style 1" xfId="531" xr:uid="{00000000-0005-0000-0000-00002E020000}"/>
    <cellStyle name="Style 1 2" xfId="532" xr:uid="{00000000-0005-0000-0000-00002F020000}"/>
    <cellStyle name="Title 2" xfId="533" xr:uid="{00000000-0005-0000-0000-000030020000}"/>
    <cellStyle name="Title 2 2" xfId="534" xr:uid="{00000000-0005-0000-0000-000031020000}"/>
    <cellStyle name="Title 2_PRODUKTKALKYL ny def." xfId="535" xr:uid="{00000000-0005-0000-0000-000032020000}"/>
    <cellStyle name="Title 3" xfId="536" xr:uid="{00000000-0005-0000-0000-000033020000}"/>
    <cellStyle name="Title 3 2" xfId="537" xr:uid="{00000000-0005-0000-0000-000034020000}"/>
    <cellStyle name="Title 3_PRODUKTKALKYL ny def." xfId="538" xr:uid="{00000000-0005-0000-0000-000035020000}"/>
    <cellStyle name="Total 2" xfId="539" xr:uid="{00000000-0005-0000-0000-000036020000}"/>
    <cellStyle name="Total 2 2" xfId="540" xr:uid="{00000000-0005-0000-0000-000037020000}"/>
    <cellStyle name="Total 2_PRODUKTKALKYL ny def." xfId="541" xr:uid="{00000000-0005-0000-0000-000038020000}"/>
    <cellStyle name="Total 3" xfId="542" xr:uid="{00000000-0005-0000-0000-000039020000}"/>
    <cellStyle name="Total 3 2" xfId="543" xr:uid="{00000000-0005-0000-0000-00003A020000}"/>
    <cellStyle name="Total 3_PRODUKTKALKYL ny def." xfId="544" xr:uid="{00000000-0005-0000-0000-00003B020000}"/>
    <cellStyle name="Total intermediaire" xfId="545" xr:uid="{00000000-0005-0000-0000-00003C020000}"/>
    <cellStyle name="Total intermediaire 2" xfId="546" xr:uid="{00000000-0005-0000-0000-00003D020000}"/>
    <cellStyle name="Tusental" xfId="547" builtinId="3"/>
    <cellStyle name="Tusental 2" xfId="548" xr:uid="{00000000-0005-0000-0000-00003F020000}"/>
    <cellStyle name="Tusental 2 2" xfId="549" xr:uid="{00000000-0005-0000-0000-000040020000}"/>
    <cellStyle name="Tusental 2 3" xfId="550" xr:uid="{00000000-0005-0000-0000-000041020000}"/>
    <cellStyle name="Warning Text 2" xfId="551" xr:uid="{00000000-0005-0000-0000-000042020000}"/>
    <cellStyle name="Warning Text 2 2" xfId="552" xr:uid="{00000000-0005-0000-0000-000043020000}"/>
    <cellStyle name="Warning Text 2_PRODUKTKALKYL ny def." xfId="553" xr:uid="{00000000-0005-0000-0000-000044020000}"/>
    <cellStyle name="Warning Text 3" xfId="554" xr:uid="{00000000-0005-0000-0000-000045020000}"/>
    <cellStyle name="Warning Text 3 2" xfId="555" xr:uid="{00000000-0005-0000-0000-000046020000}"/>
    <cellStyle name="Warning Text 3_PRODUKTKALKYL ny def." xfId="556" xr:uid="{00000000-0005-0000-0000-000047020000}"/>
  </cellStyles>
  <dxfs count="99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9" defaultTableStyle="TableStyleMedium2" defaultPivotStyle="PivotStyleLight16">
    <tableStyle name="PivotStyleLight16 10" table="0" count="11" xr9:uid="{00000000-0011-0000-FFFF-FFFF00000000}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2" table="0" count="11" xr9:uid="{00000000-0011-0000-FFFF-FFFF01000000}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3" table="0" count="11" xr9:uid="{00000000-0011-0000-FFFF-FFFF02000000}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4" table="0" count="11" xr9:uid="{00000000-0011-0000-FFFF-FFFF03000000}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5" table="0" count="11" xr9:uid="{00000000-0011-0000-FFFF-FFFF04000000}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6" table="0" count="11" xr9:uid="{00000000-0011-0000-FFFF-FFFF05000000}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7" table="0" count="11" xr9:uid="{00000000-0011-0000-FFFF-FFFF06000000}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8" table="0" count="11" xr9:uid="{00000000-0011-0000-FFFF-FFFF07000000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9" table="0" count="11" xr9:uid="{00000000-0011-0000-FFFF-FFFF08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30EFEF"/>
      <rgbColor rgb="00800080"/>
      <rgbColor rgb="00800000"/>
      <rgbColor rgb="00008080"/>
      <rgbColor rgb="000000FF"/>
      <rgbColor rgb="0000CCFF"/>
      <rgbColor rgb="00E9EEF4"/>
      <rgbColor rgb="00B7CFE8"/>
      <rgbColor rgb="00FFFF99"/>
      <rgbColor rgb="0099CCFF"/>
      <rgbColor rgb="00FF99CC"/>
      <rgbColor rgb="00C6C4C4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689767</xdr:colOff>
      <xdr:row>4</xdr:row>
      <xdr:rowOff>7939</xdr:rowOff>
    </xdr:from>
    <xdr:to>
      <xdr:col>9</xdr:col>
      <xdr:colOff>77794</xdr:colOff>
      <xdr:row>12</xdr:row>
      <xdr:rowOff>59531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10905" y="928689"/>
          <a:ext cx="4971278" cy="18930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v-SE" sz="1100" b="1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Faktaruta</a:t>
          </a:r>
          <a:br>
            <a:rPr lang="sv-SE" sz="1100" b="1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b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kg fordonsgas jämförs med</a:t>
          </a:r>
          <a:r>
            <a:rPr lang="sv-SE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1,43 liter bensin</a:t>
          </a:r>
          <a:r>
            <a:rPr lang="sv-SE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på grund av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att energiinnehållet i fordonsgas är högre än i 95 oktanig bensin. Genom att jämföra </a:t>
          </a:r>
          <a:r>
            <a:rPr lang="en-GB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kg fordonsgas</a:t>
          </a:r>
          <a:r>
            <a:rPr lang="en-GB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med</a:t>
          </a:r>
          <a:r>
            <a:rPr lang="sv-SE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97 procents metanhalt </a:t>
          </a:r>
          <a:r>
            <a:rPr lang="en-GB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med</a:t>
          </a:r>
          <a:r>
            <a:rPr lang="en-GB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GB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1,43 liter 95 oktanig bensin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jämförs samma energimängd. Ju högre metalhalt desto</a:t>
          </a:r>
          <a:r>
            <a:rPr lang="sv-SE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förmånligare för fordonsgasen. Orsaken är att högre metanhalt ger ökat energiinnehåll och därmed minskar omräkningsfaktorns värde. Biogas Gotlands målsättning är därför en metanhalt mellan 97 och 98 procent i all fordonsgas du tankar på Gotland.</a:t>
          </a:r>
          <a:endParaRPr lang="sv-SE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5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4B424-4C97-42E7-80DB-3101C7AC80C1}">
  <dimension ref="A1:G271"/>
  <sheetViews>
    <sheetView showGridLines="0" tabSelected="1" zoomScaleNormal="100" workbookViewId="0">
      <pane ySplit="3" topLeftCell="A256" activePane="bottomLeft" state="frozen"/>
      <selection pane="bottomLeft" activeCell="A265" sqref="A265:F271"/>
    </sheetView>
  </sheetViews>
  <sheetFormatPr defaultColWidth="8.7265625" defaultRowHeight="13" x14ac:dyDescent="0.3"/>
  <cols>
    <col min="1" max="1" width="15.54296875" style="31" customWidth="1"/>
    <col min="2" max="2" width="10.54296875" style="31" customWidth="1"/>
    <col min="3" max="6" width="10.54296875" style="27" customWidth="1"/>
    <col min="7" max="16384" width="8.7265625" style="29"/>
  </cols>
  <sheetData>
    <row r="1" spans="1:7" ht="35.15" customHeight="1" x14ac:dyDescent="0.3">
      <c r="A1" s="116" t="s">
        <v>51</v>
      </c>
      <c r="B1" s="117"/>
      <c r="C1" s="117"/>
      <c r="D1" s="117"/>
      <c r="E1" s="117"/>
      <c r="F1" s="117"/>
      <c r="G1" s="117"/>
    </row>
    <row r="2" spans="1:7" x14ac:dyDescent="0.3">
      <c r="A2" s="118" t="s">
        <v>0</v>
      </c>
      <c r="B2" s="120" t="s">
        <v>1</v>
      </c>
      <c r="C2" s="121"/>
      <c r="D2" s="120" t="s">
        <v>33</v>
      </c>
      <c r="E2" s="121"/>
      <c r="F2" s="122" t="s">
        <v>46</v>
      </c>
    </row>
    <row r="3" spans="1:7" ht="65.5" customHeight="1" x14ac:dyDescent="0.3">
      <c r="A3" s="119"/>
      <c r="B3" s="108" t="s">
        <v>47</v>
      </c>
      <c r="C3" s="108" t="s">
        <v>48</v>
      </c>
      <c r="D3" s="108" t="s">
        <v>49</v>
      </c>
      <c r="E3" s="108" t="s">
        <v>50</v>
      </c>
      <c r="F3" s="123"/>
    </row>
    <row r="4" spans="1:7" x14ac:dyDescent="0.3">
      <c r="A4" s="32">
        <v>44927</v>
      </c>
      <c r="B4" s="113">
        <v>24.85</v>
      </c>
      <c r="C4" s="4">
        <f>B4/1.43</f>
        <v>17.37762237762238</v>
      </c>
      <c r="D4" s="2">
        <v>19.350000000000001</v>
      </c>
      <c r="E4" s="4">
        <f>D4-0.15</f>
        <v>19.200000000000003</v>
      </c>
      <c r="F4" s="4">
        <f>C4-E4</f>
        <v>-1.8223776223776227</v>
      </c>
    </row>
    <row r="5" spans="1:7" x14ac:dyDescent="0.3">
      <c r="A5" s="32">
        <v>44928</v>
      </c>
      <c r="B5" s="113">
        <v>24.85</v>
      </c>
      <c r="C5" s="4">
        <f t="shared" ref="C5:C34" si="0">B5/1.43</f>
        <v>17.37762237762238</v>
      </c>
      <c r="D5" s="2">
        <v>19.649999999999999</v>
      </c>
      <c r="E5" s="4">
        <f t="shared" ref="E5:E34" si="1">D5-0.15</f>
        <v>19.5</v>
      </c>
      <c r="F5" s="4">
        <f t="shared" ref="F5:F34" si="2">C5-E5</f>
        <v>-2.1223776223776198</v>
      </c>
    </row>
    <row r="6" spans="1:7" x14ac:dyDescent="0.3">
      <c r="A6" s="32">
        <v>44929</v>
      </c>
      <c r="B6" s="113">
        <v>24.85</v>
      </c>
      <c r="C6" s="4">
        <f t="shared" si="0"/>
        <v>17.37762237762238</v>
      </c>
      <c r="D6" s="2">
        <v>19.649999999999999</v>
      </c>
      <c r="E6" s="4">
        <f t="shared" si="1"/>
        <v>19.5</v>
      </c>
      <c r="F6" s="4">
        <f t="shared" si="2"/>
        <v>-2.1223776223776198</v>
      </c>
    </row>
    <row r="7" spans="1:7" x14ac:dyDescent="0.3">
      <c r="A7" s="32">
        <v>44930</v>
      </c>
      <c r="B7" s="113">
        <v>24.85</v>
      </c>
      <c r="C7" s="4">
        <f t="shared" si="0"/>
        <v>17.37762237762238</v>
      </c>
      <c r="D7" s="2">
        <v>19.649999999999999</v>
      </c>
      <c r="E7" s="4">
        <f t="shared" si="1"/>
        <v>19.5</v>
      </c>
      <c r="F7" s="4">
        <f t="shared" si="2"/>
        <v>-2.1223776223776198</v>
      </c>
    </row>
    <row r="8" spans="1:7" x14ac:dyDescent="0.3">
      <c r="A8" s="32">
        <v>44931</v>
      </c>
      <c r="B8" s="113">
        <v>24.85</v>
      </c>
      <c r="C8" s="4">
        <f t="shared" si="0"/>
        <v>17.37762237762238</v>
      </c>
      <c r="D8" s="2">
        <v>19.100000000000001</v>
      </c>
      <c r="E8" s="4">
        <f t="shared" si="1"/>
        <v>18.950000000000003</v>
      </c>
      <c r="F8" s="4">
        <f t="shared" si="2"/>
        <v>-1.5723776223776227</v>
      </c>
    </row>
    <row r="9" spans="1:7" x14ac:dyDescent="0.3">
      <c r="A9" s="32">
        <v>44932</v>
      </c>
      <c r="B9" s="113">
        <v>24.85</v>
      </c>
      <c r="C9" s="4">
        <f t="shared" si="0"/>
        <v>17.37762237762238</v>
      </c>
      <c r="D9" s="2">
        <v>19.100000000000001</v>
      </c>
      <c r="E9" s="4">
        <f t="shared" si="1"/>
        <v>18.950000000000003</v>
      </c>
      <c r="F9" s="4">
        <f t="shared" si="2"/>
        <v>-1.5723776223776227</v>
      </c>
    </row>
    <row r="10" spans="1:7" x14ac:dyDescent="0.3">
      <c r="A10" s="32">
        <v>44933</v>
      </c>
      <c r="B10" s="113">
        <v>24.85</v>
      </c>
      <c r="C10" s="4">
        <f t="shared" si="0"/>
        <v>17.37762237762238</v>
      </c>
      <c r="D10" s="2">
        <v>19.100000000000001</v>
      </c>
      <c r="E10" s="4">
        <f t="shared" si="1"/>
        <v>18.950000000000003</v>
      </c>
      <c r="F10" s="4">
        <f t="shared" si="2"/>
        <v>-1.5723776223776227</v>
      </c>
    </row>
    <row r="11" spans="1:7" x14ac:dyDescent="0.3">
      <c r="A11" s="32">
        <v>44934</v>
      </c>
      <c r="B11" s="113">
        <v>24.85</v>
      </c>
      <c r="C11" s="4">
        <f t="shared" si="0"/>
        <v>17.37762237762238</v>
      </c>
      <c r="D11" s="2">
        <v>19.100000000000001</v>
      </c>
      <c r="E11" s="4">
        <f t="shared" si="1"/>
        <v>18.950000000000003</v>
      </c>
      <c r="F11" s="4">
        <f t="shared" si="2"/>
        <v>-1.5723776223776227</v>
      </c>
    </row>
    <row r="12" spans="1:7" x14ac:dyDescent="0.3">
      <c r="A12" s="32">
        <v>44935</v>
      </c>
      <c r="B12" s="113">
        <v>24.85</v>
      </c>
      <c r="C12" s="4">
        <f t="shared" si="0"/>
        <v>17.37762237762238</v>
      </c>
      <c r="D12" s="2">
        <v>19.100000000000001</v>
      </c>
      <c r="E12" s="4">
        <f t="shared" si="1"/>
        <v>18.950000000000003</v>
      </c>
      <c r="F12" s="4">
        <f t="shared" si="2"/>
        <v>-1.5723776223776227</v>
      </c>
    </row>
    <row r="13" spans="1:7" x14ac:dyDescent="0.3">
      <c r="A13" s="32">
        <v>44936</v>
      </c>
      <c r="B13" s="113">
        <v>24.85</v>
      </c>
      <c r="C13" s="4">
        <f t="shared" si="0"/>
        <v>17.37762237762238</v>
      </c>
      <c r="D13" s="2">
        <v>19.100000000000001</v>
      </c>
      <c r="E13" s="4">
        <f t="shared" si="1"/>
        <v>18.950000000000003</v>
      </c>
      <c r="F13" s="4">
        <f t="shared" si="2"/>
        <v>-1.5723776223776227</v>
      </c>
    </row>
    <row r="14" spans="1:7" x14ac:dyDescent="0.3">
      <c r="A14" s="32">
        <v>44937</v>
      </c>
      <c r="B14" s="113">
        <v>24.85</v>
      </c>
      <c r="C14" s="4">
        <f t="shared" si="0"/>
        <v>17.37762237762238</v>
      </c>
      <c r="D14" s="2">
        <v>19.100000000000001</v>
      </c>
      <c r="E14" s="4">
        <f t="shared" si="1"/>
        <v>18.950000000000003</v>
      </c>
      <c r="F14" s="4">
        <f t="shared" si="2"/>
        <v>-1.5723776223776227</v>
      </c>
    </row>
    <row r="15" spans="1:7" x14ac:dyDescent="0.3">
      <c r="A15" s="32">
        <v>44938</v>
      </c>
      <c r="B15" s="113">
        <v>24.85</v>
      </c>
      <c r="C15" s="4">
        <f t="shared" si="0"/>
        <v>17.37762237762238</v>
      </c>
      <c r="D15" s="2">
        <v>19.600000000000001</v>
      </c>
      <c r="E15" s="4">
        <f t="shared" si="1"/>
        <v>19.450000000000003</v>
      </c>
      <c r="F15" s="4">
        <f t="shared" si="2"/>
        <v>-2.0723776223776227</v>
      </c>
    </row>
    <row r="16" spans="1:7" x14ac:dyDescent="0.3">
      <c r="A16" s="32">
        <v>44939</v>
      </c>
      <c r="B16" s="113">
        <v>24.85</v>
      </c>
      <c r="C16" s="4">
        <f t="shared" si="0"/>
        <v>17.37762237762238</v>
      </c>
      <c r="D16" s="2">
        <v>19.899999999999999</v>
      </c>
      <c r="E16" s="4">
        <f t="shared" si="1"/>
        <v>19.75</v>
      </c>
      <c r="F16" s="4">
        <f t="shared" si="2"/>
        <v>-2.3723776223776198</v>
      </c>
    </row>
    <row r="17" spans="1:6" x14ac:dyDescent="0.3">
      <c r="A17" s="32">
        <v>44940</v>
      </c>
      <c r="B17" s="113">
        <v>24.85</v>
      </c>
      <c r="C17" s="4">
        <f t="shared" si="0"/>
        <v>17.37762237762238</v>
      </c>
      <c r="D17" s="2">
        <v>19.899999999999999</v>
      </c>
      <c r="E17" s="4">
        <f t="shared" si="1"/>
        <v>19.75</v>
      </c>
      <c r="F17" s="4">
        <f t="shared" si="2"/>
        <v>-2.3723776223776198</v>
      </c>
    </row>
    <row r="18" spans="1:6" x14ac:dyDescent="0.3">
      <c r="A18" s="32">
        <v>44941</v>
      </c>
      <c r="B18" s="113">
        <v>24.85</v>
      </c>
      <c r="C18" s="4">
        <f t="shared" si="0"/>
        <v>17.37762237762238</v>
      </c>
      <c r="D18" s="2">
        <v>19.899999999999999</v>
      </c>
      <c r="E18" s="4">
        <f t="shared" si="1"/>
        <v>19.75</v>
      </c>
      <c r="F18" s="4">
        <f t="shared" si="2"/>
        <v>-2.3723776223776198</v>
      </c>
    </row>
    <row r="19" spans="1:6" x14ac:dyDescent="0.3">
      <c r="A19" s="32">
        <v>44942</v>
      </c>
      <c r="B19" s="113">
        <v>24.85</v>
      </c>
      <c r="C19" s="4">
        <f t="shared" si="0"/>
        <v>17.37762237762238</v>
      </c>
      <c r="D19" s="2">
        <v>19.899999999999999</v>
      </c>
      <c r="E19" s="4">
        <f t="shared" si="1"/>
        <v>19.75</v>
      </c>
      <c r="F19" s="4">
        <f t="shared" si="2"/>
        <v>-2.3723776223776198</v>
      </c>
    </row>
    <row r="20" spans="1:6" x14ac:dyDescent="0.3">
      <c r="A20" s="32">
        <v>44943</v>
      </c>
      <c r="B20" s="113">
        <v>24.85</v>
      </c>
      <c r="C20" s="4">
        <f t="shared" si="0"/>
        <v>17.37762237762238</v>
      </c>
      <c r="D20" s="2">
        <v>19.899999999999999</v>
      </c>
      <c r="E20" s="4">
        <f t="shared" si="1"/>
        <v>19.75</v>
      </c>
      <c r="F20" s="4">
        <f t="shared" si="2"/>
        <v>-2.3723776223776198</v>
      </c>
    </row>
    <row r="21" spans="1:6" x14ac:dyDescent="0.3">
      <c r="A21" s="32">
        <v>44944</v>
      </c>
      <c r="B21" s="113">
        <v>24.85</v>
      </c>
      <c r="C21" s="4">
        <f t="shared" si="0"/>
        <v>17.37762237762238</v>
      </c>
      <c r="D21" s="2">
        <v>20.100000000000001</v>
      </c>
      <c r="E21" s="4">
        <f t="shared" si="1"/>
        <v>19.950000000000003</v>
      </c>
      <c r="F21" s="4">
        <f t="shared" si="2"/>
        <v>-2.5723776223776227</v>
      </c>
    </row>
    <row r="22" spans="1:6" x14ac:dyDescent="0.3">
      <c r="A22" s="32">
        <v>44945</v>
      </c>
      <c r="B22" s="113">
        <v>24.85</v>
      </c>
      <c r="C22" s="4">
        <f t="shared" si="0"/>
        <v>17.37762237762238</v>
      </c>
      <c r="D22" s="2">
        <v>20.100000000000001</v>
      </c>
      <c r="E22" s="4">
        <f t="shared" si="1"/>
        <v>19.950000000000003</v>
      </c>
      <c r="F22" s="4">
        <f t="shared" si="2"/>
        <v>-2.5723776223776227</v>
      </c>
    </row>
    <row r="23" spans="1:6" x14ac:dyDescent="0.3">
      <c r="A23" s="32">
        <v>44946</v>
      </c>
      <c r="B23" s="113">
        <v>25.65</v>
      </c>
      <c r="C23" s="4">
        <f t="shared" si="0"/>
        <v>17.937062937062937</v>
      </c>
      <c r="D23" s="2">
        <v>20.100000000000001</v>
      </c>
      <c r="E23" s="4">
        <f t="shared" si="1"/>
        <v>19.950000000000003</v>
      </c>
      <c r="F23" s="4">
        <f t="shared" si="2"/>
        <v>-2.0129370629370662</v>
      </c>
    </row>
    <row r="24" spans="1:6" x14ac:dyDescent="0.3">
      <c r="A24" s="32">
        <v>44947</v>
      </c>
      <c r="B24" s="113">
        <v>25.65</v>
      </c>
      <c r="C24" s="4">
        <f t="shared" si="0"/>
        <v>17.937062937062937</v>
      </c>
      <c r="D24" s="2">
        <v>20.100000000000001</v>
      </c>
      <c r="E24" s="4">
        <f t="shared" si="1"/>
        <v>19.950000000000003</v>
      </c>
      <c r="F24" s="4">
        <f t="shared" si="2"/>
        <v>-2.0129370629370662</v>
      </c>
    </row>
    <row r="25" spans="1:6" x14ac:dyDescent="0.3">
      <c r="A25" s="32">
        <v>44948</v>
      </c>
      <c r="B25" s="113">
        <v>25.65</v>
      </c>
      <c r="C25" s="4">
        <f t="shared" si="0"/>
        <v>17.937062937062937</v>
      </c>
      <c r="D25" s="2">
        <v>20.100000000000001</v>
      </c>
      <c r="E25" s="4">
        <f t="shared" si="1"/>
        <v>19.950000000000003</v>
      </c>
      <c r="F25" s="4">
        <f t="shared" si="2"/>
        <v>-2.0129370629370662</v>
      </c>
    </row>
    <row r="26" spans="1:6" x14ac:dyDescent="0.3">
      <c r="A26" s="32">
        <v>44949</v>
      </c>
      <c r="B26" s="113">
        <v>25.65</v>
      </c>
      <c r="C26" s="4">
        <f t="shared" si="0"/>
        <v>17.937062937062937</v>
      </c>
      <c r="D26" s="2">
        <v>20.3</v>
      </c>
      <c r="E26" s="4">
        <f t="shared" si="1"/>
        <v>20.150000000000002</v>
      </c>
      <c r="F26" s="4">
        <f t="shared" si="2"/>
        <v>-2.2129370629370655</v>
      </c>
    </row>
    <row r="27" spans="1:6" x14ac:dyDescent="0.3">
      <c r="A27" s="32">
        <v>44950</v>
      </c>
      <c r="B27" s="113">
        <v>25.65</v>
      </c>
      <c r="C27" s="4">
        <f t="shared" si="0"/>
        <v>17.937062937062937</v>
      </c>
      <c r="D27" s="2">
        <v>20.6</v>
      </c>
      <c r="E27" s="4">
        <f t="shared" si="1"/>
        <v>20.450000000000003</v>
      </c>
      <c r="F27" s="4">
        <f t="shared" si="2"/>
        <v>-2.5129370629370662</v>
      </c>
    </row>
    <row r="28" spans="1:6" x14ac:dyDescent="0.3">
      <c r="A28" s="32">
        <v>44951</v>
      </c>
      <c r="B28" s="113">
        <v>25.65</v>
      </c>
      <c r="C28" s="4">
        <f>B28/1.43</f>
        <v>17.937062937062937</v>
      </c>
      <c r="D28" s="2">
        <v>20.399999999999999</v>
      </c>
      <c r="E28" s="4">
        <f t="shared" si="1"/>
        <v>20.25</v>
      </c>
      <c r="F28" s="4">
        <f t="shared" si="2"/>
        <v>-2.3129370629370634</v>
      </c>
    </row>
    <row r="29" spans="1:6" x14ac:dyDescent="0.3">
      <c r="A29" s="32">
        <v>44952</v>
      </c>
      <c r="B29" s="113">
        <v>25.65</v>
      </c>
      <c r="C29" s="4">
        <f t="shared" si="0"/>
        <v>17.937062937062937</v>
      </c>
      <c r="D29" s="2">
        <v>20.3</v>
      </c>
      <c r="E29" s="4">
        <f t="shared" si="1"/>
        <v>20.150000000000002</v>
      </c>
      <c r="F29" s="4">
        <f t="shared" si="2"/>
        <v>-2.2129370629370655</v>
      </c>
    </row>
    <row r="30" spans="1:6" x14ac:dyDescent="0.3">
      <c r="A30" s="32">
        <v>44953</v>
      </c>
      <c r="B30" s="113">
        <v>25.65</v>
      </c>
      <c r="C30" s="4">
        <f t="shared" si="0"/>
        <v>17.937062937062937</v>
      </c>
      <c r="D30" s="2">
        <v>20.399999999999999</v>
      </c>
      <c r="E30" s="4">
        <f t="shared" si="1"/>
        <v>20.25</v>
      </c>
      <c r="F30" s="4">
        <f t="shared" si="2"/>
        <v>-2.3129370629370634</v>
      </c>
    </row>
    <row r="31" spans="1:6" x14ac:dyDescent="0.3">
      <c r="A31" s="32">
        <v>44954</v>
      </c>
      <c r="B31" s="113">
        <v>25.65</v>
      </c>
      <c r="C31" s="4">
        <f t="shared" si="0"/>
        <v>17.937062937062937</v>
      </c>
      <c r="D31" s="2">
        <v>20.399999999999999</v>
      </c>
      <c r="E31" s="4">
        <f t="shared" si="1"/>
        <v>20.25</v>
      </c>
      <c r="F31" s="4">
        <f t="shared" si="2"/>
        <v>-2.3129370629370634</v>
      </c>
    </row>
    <row r="32" spans="1:6" x14ac:dyDescent="0.3">
      <c r="A32" s="32">
        <v>44955</v>
      </c>
      <c r="B32" s="113">
        <v>25.65</v>
      </c>
      <c r="C32" s="4">
        <f t="shared" si="0"/>
        <v>17.937062937062937</v>
      </c>
      <c r="D32" s="2">
        <v>20.399999999999999</v>
      </c>
      <c r="E32" s="4">
        <f t="shared" si="1"/>
        <v>20.25</v>
      </c>
      <c r="F32" s="4">
        <f t="shared" si="2"/>
        <v>-2.3129370629370634</v>
      </c>
    </row>
    <row r="33" spans="1:6" x14ac:dyDescent="0.3">
      <c r="A33" s="32">
        <v>44956</v>
      </c>
      <c r="B33" s="113">
        <v>25.65</v>
      </c>
      <c r="C33" s="4">
        <f t="shared" si="0"/>
        <v>17.937062937062937</v>
      </c>
      <c r="D33" s="2">
        <v>20.399999999999999</v>
      </c>
      <c r="E33" s="4">
        <f t="shared" si="1"/>
        <v>20.25</v>
      </c>
      <c r="F33" s="4">
        <f t="shared" si="2"/>
        <v>-2.3129370629370634</v>
      </c>
    </row>
    <row r="34" spans="1:6" ht="13.5" thickBot="1" x14ac:dyDescent="0.35">
      <c r="A34" s="34">
        <v>44957</v>
      </c>
      <c r="B34" s="115">
        <v>25.65</v>
      </c>
      <c r="C34" s="10">
        <f t="shared" si="0"/>
        <v>17.937062937062937</v>
      </c>
      <c r="D34" s="9">
        <v>20.3</v>
      </c>
      <c r="E34" s="10">
        <f t="shared" si="1"/>
        <v>20.150000000000002</v>
      </c>
      <c r="F34" s="10">
        <f t="shared" si="2"/>
        <v>-2.2129370629370655</v>
      </c>
    </row>
    <row r="35" spans="1:6" x14ac:dyDescent="0.3">
      <c r="A35" s="36" t="s">
        <v>2</v>
      </c>
      <c r="B35" s="37">
        <f>AVERAGE(B4:B34)</f>
        <v>25.159677419354836</v>
      </c>
      <c r="C35" s="37">
        <f t="shared" ref="C35:F35" si="3">AVERAGE(C4:C34)</f>
        <v>17.594180013534853</v>
      </c>
      <c r="D35" s="37">
        <f t="shared" si="3"/>
        <v>19.841935483870966</v>
      </c>
      <c r="E35" s="37">
        <f t="shared" si="3"/>
        <v>19.69193548387096</v>
      </c>
      <c r="F35" s="37">
        <f t="shared" si="3"/>
        <v>-2.0977554703361156</v>
      </c>
    </row>
    <row r="36" spans="1:6" x14ac:dyDescent="0.3">
      <c r="A36" s="63"/>
      <c r="B36" s="66"/>
      <c r="C36" s="66"/>
      <c r="D36" s="66"/>
      <c r="E36" s="66"/>
      <c r="F36" s="23"/>
    </row>
    <row r="37" spans="1:6" x14ac:dyDescent="0.3">
      <c r="A37" s="32">
        <v>44958</v>
      </c>
      <c r="B37" s="113">
        <v>25.65</v>
      </c>
      <c r="C37" s="4">
        <f>B37/1.43</f>
        <v>17.937062937062937</v>
      </c>
      <c r="D37" s="2">
        <v>20.3</v>
      </c>
      <c r="E37" s="4">
        <f>D37-0.15</f>
        <v>20.150000000000002</v>
      </c>
      <c r="F37" s="4">
        <f>C37-E37</f>
        <v>-2.2129370629370655</v>
      </c>
    </row>
    <row r="38" spans="1:6" x14ac:dyDescent="0.3">
      <c r="A38" s="32">
        <v>44959</v>
      </c>
      <c r="B38" s="113">
        <v>25.65</v>
      </c>
      <c r="C38" s="4">
        <f t="shared" ref="C38:C60" si="4">B38/1.43</f>
        <v>17.937062937062937</v>
      </c>
      <c r="D38" s="2">
        <v>20.100000000000001</v>
      </c>
      <c r="E38" s="4">
        <f t="shared" ref="E38:E64" si="5">D38-0.15</f>
        <v>19.950000000000003</v>
      </c>
      <c r="F38" s="4">
        <f t="shared" ref="F38:F64" si="6">C38-E38</f>
        <v>-2.0129370629370662</v>
      </c>
    </row>
    <row r="39" spans="1:6" x14ac:dyDescent="0.3">
      <c r="A39" s="32">
        <v>44960</v>
      </c>
      <c r="B39" s="113">
        <v>25.65</v>
      </c>
      <c r="C39" s="4">
        <f t="shared" si="4"/>
        <v>17.937062937062937</v>
      </c>
      <c r="D39" s="2">
        <v>19.8</v>
      </c>
      <c r="E39" s="4">
        <f t="shared" si="5"/>
        <v>19.650000000000002</v>
      </c>
      <c r="F39" s="4">
        <f t="shared" si="6"/>
        <v>-1.7129370629370655</v>
      </c>
    </row>
    <row r="40" spans="1:6" x14ac:dyDescent="0.3">
      <c r="A40" s="32">
        <v>44961</v>
      </c>
      <c r="B40" s="113">
        <v>25.65</v>
      </c>
      <c r="C40" s="4">
        <f t="shared" si="4"/>
        <v>17.937062937062937</v>
      </c>
      <c r="D40" s="2">
        <v>19.8</v>
      </c>
      <c r="E40" s="4">
        <f t="shared" si="5"/>
        <v>19.650000000000002</v>
      </c>
      <c r="F40" s="4">
        <f t="shared" si="6"/>
        <v>-1.7129370629370655</v>
      </c>
    </row>
    <row r="41" spans="1:6" x14ac:dyDescent="0.3">
      <c r="A41" s="32">
        <v>44962</v>
      </c>
      <c r="B41" s="113">
        <v>25.65</v>
      </c>
      <c r="C41" s="4">
        <f t="shared" si="4"/>
        <v>17.937062937062937</v>
      </c>
      <c r="D41" s="2">
        <v>19.8</v>
      </c>
      <c r="E41" s="4">
        <f t="shared" si="5"/>
        <v>19.650000000000002</v>
      </c>
      <c r="F41" s="4">
        <f t="shared" si="6"/>
        <v>-1.7129370629370655</v>
      </c>
    </row>
    <row r="42" spans="1:6" x14ac:dyDescent="0.3">
      <c r="A42" s="32">
        <v>44963</v>
      </c>
      <c r="B42" s="113">
        <v>25.65</v>
      </c>
      <c r="C42" s="4">
        <f t="shared" si="4"/>
        <v>17.937062937062937</v>
      </c>
      <c r="D42" s="2">
        <v>19.7</v>
      </c>
      <c r="E42" s="4">
        <f t="shared" si="5"/>
        <v>19.55</v>
      </c>
      <c r="F42" s="4">
        <f t="shared" si="6"/>
        <v>-1.6129370629370641</v>
      </c>
    </row>
    <row r="43" spans="1:6" x14ac:dyDescent="0.3">
      <c r="A43" s="32">
        <v>44964</v>
      </c>
      <c r="B43" s="113">
        <v>25.65</v>
      </c>
      <c r="C43" s="4">
        <f t="shared" si="4"/>
        <v>17.937062937062937</v>
      </c>
      <c r="D43" s="2">
        <v>19.7</v>
      </c>
      <c r="E43" s="4">
        <f t="shared" si="5"/>
        <v>19.55</v>
      </c>
      <c r="F43" s="4">
        <f t="shared" si="6"/>
        <v>-1.6129370629370641</v>
      </c>
    </row>
    <row r="44" spans="1:6" x14ac:dyDescent="0.3">
      <c r="A44" s="32">
        <v>44965</v>
      </c>
      <c r="B44" s="113">
        <v>25.65</v>
      </c>
      <c r="C44" s="4">
        <f t="shared" si="4"/>
        <v>17.937062937062937</v>
      </c>
      <c r="D44" s="2">
        <v>19.95</v>
      </c>
      <c r="E44" s="4">
        <f t="shared" si="5"/>
        <v>19.8</v>
      </c>
      <c r="F44" s="4">
        <f t="shared" si="6"/>
        <v>-1.8629370629370641</v>
      </c>
    </row>
    <row r="45" spans="1:6" x14ac:dyDescent="0.3">
      <c r="A45" s="32">
        <v>44966</v>
      </c>
      <c r="B45" s="113">
        <v>25.65</v>
      </c>
      <c r="C45" s="4">
        <f t="shared" si="4"/>
        <v>17.937062937062937</v>
      </c>
      <c r="D45" s="2">
        <v>19.95</v>
      </c>
      <c r="E45" s="4">
        <f t="shared" si="5"/>
        <v>19.8</v>
      </c>
      <c r="F45" s="4">
        <f t="shared" si="6"/>
        <v>-1.8629370629370641</v>
      </c>
    </row>
    <row r="46" spans="1:6" x14ac:dyDescent="0.3">
      <c r="A46" s="32">
        <v>44967</v>
      </c>
      <c r="B46" s="113">
        <v>25.65</v>
      </c>
      <c r="C46" s="4">
        <f t="shared" si="4"/>
        <v>17.937062937062937</v>
      </c>
      <c r="D46" s="2">
        <v>19.850000000000001</v>
      </c>
      <c r="E46" s="4">
        <f t="shared" si="5"/>
        <v>19.700000000000003</v>
      </c>
      <c r="F46" s="4">
        <f t="shared" si="6"/>
        <v>-1.7629370629370662</v>
      </c>
    </row>
    <row r="47" spans="1:6" x14ac:dyDescent="0.3">
      <c r="A47" s="32">
        <v>44968</v>
      </c>
      <c r="B47" s="113">
        <v>25.65</v>
      </c>
      <c r="C47" s="4">
        <f t="shared" si="4"/>
        <v>17.937062937062937</v>
      </c>
      <c r="D47" s="2">
        <v>19.850000000000001</v>
      </c>
      <c r="E47" s="4">
        <f t="shared" si="5"/>
        <v>19.700000000000003</v>
      </c>
      <c r="F47" s="4">
        <f t="shared" si="6"/>
        <v>-1.7629370629370662</v>
      </c>
    </row>
    <row r="48" spans="1:6" x14ac:dyDescent="0.3">
      <c r="A48" s="32">
        <v>44969</v>
      </c>
      <c r="B48" s="113">
        <v>25.65</v>
      </c>
      <c r="C48" s="4">
        <f t="shared" si="4"/>
        <v>17.937062937062937</v>
      </c>
      <c r="D48" s="2">
        <v>19.850000000000001</v>
      </c>
      <c r="E48" s="4">
        <f t="shared" si="5"/>
        <v>19.700000000000003</v>
      </c>
      <c r="F48" s="4">
        <f t="shared" si="6"/>
        <v>-1.7629370629370662</v>
      </c>
    </row>
    <row r="49" spans="1:6" x14ac:dyDescent="0.3">
      <c r="A49" s="32">
        <v>44970</v>
      </c>
      <c r="B49" s="113">
        <v>25.65</v>
      </c>
      <c r="C49" s="4">
        <f t="shared" si="4"/>
        <v>17.937062937062937</v>
      </c>
      <c r="D49" s="2">
        <v>20</v>
      </c>
      <c r="E49" s="4">
        <f t="shared" si="5"/>
        <v>19.850000000000001</v>
      </c>
      <c r="F49" s="4">
        <f t="shared" si="6"/>
        <v>-1.9129370629370648</v>
      </c>
    </row>
    <row r="50" spans="1:6" x14ac:dyDescent="0.3">
      <c r="A50" s="32">
        <v>44971</v>
      </c>
      <c r="B50" s="113">
        <v>25.65</v>
      </c>
      <c r="C50" s="4">
        <f t="shared" si="4"/>
        <v>17.937062937062937</v>
      </c>
      <c r="D50" s="2">
        <v>20</v>
      </c>
      <c r="E50" s="4">
        <f t="shared" si="5"/>
        <v>19.850000000000001</v>
      </c>
      <c r="F50" s="4">
        <f t="shared" si="6"/>
        <v>-1.9129370629370648</v>
      </c>
    </row>
    <row r="51" spans="1:6" x14ac:dyDescent="0.3">
      <c r="A51" s="32">
        <v>44972</v>
      </c>
      <c r="B51" s="113">
        <v>25.65</v>
      </c>
      <c r="C51" s="4">
        <f t="shared" si="4"/>
        <v>17.937062937062937</v>
      </c>
      <c r="D51" s="2">
        <v>19.899999999999999</v>
      </c>
      <c r="E51" s="4">
        <f t="shared" si="5"/>
        <v>19.75</v>
      </c>
      <c r="F51" s="4">
        <f t="shared" si="6"/>
        <v>-1.8129370629370634</v>
      </c>
    </row>
    <row r="52" spans="1:6" x14ac:dyDescent="0.3">
      <c r="A52" s="32">
        <v>44973</v>
      </c>
      <c r="B52" s="113">
        <v>25.65</v>
      </c>
      <c r="C52" s="4">
        <f t="shared" si="4"/>
        <v>17.937062937062937</v>
      </c>
      <c r="D52" s="2">
        <v>19.8</v>
      </c>
      <c r="E52" s="4">
        <f t="shared" si="5"/>
        <v>19.650000000000002</v>
      </c>
      <c r="F52" s="4">
        <f t="shared" si="6"/>
        <v>-1.7129370629370655</v>
      </c>
    </row>
    <row r="53" spans="1:6" x14ac:dyDescent="0.3">
      <c r="A53" s="32">
        <v>44974</v>
      </c>
      <c r="B53" s="113">
        <v>25.65</v>
      </c>
      <c r="C53" s="4">
        <f t="shared" si="4"/>
        <v>17.937062937062937</v>
      </c>
      <c r="D53" s="2">
        <v>19.8</v>
      </c>
      <c r="E53" s="4">
        <f t="shared" si="5"/>
        <v>19.650000000000002</v>
      </c>
      <c r="F53" s="4">
        <f t="shared" si="6"/>
        <v>-1.7129370629370655</v>
      </c>
    </row>
    <row r="54" spans="1:6" x14ac:dyDescent="0.3">
      <c r="A54" s="32">
        <v>44975</v>
      </c>
      <c r="B54" s="113">
        <v>25.65</v>
      </c>
      <c r="C54" s="4">
        <f t="shared" si="4"/>
        <v>17.937062937062937</v>
      </c>
      <c r="D54" s="2">
        <v>19.8</v>
      </c>
      <c r="E54" s="4">
        <f t="shared" si="5"/>
        <v>19.650000000000002</v>
      </c>
      <c r="F54" s="4">
        <f t="shared" si="6"/>
        <v>-1.7129370629370655</v>
      </c>
    </row>
    <row r="55" spans="1:6" x14ac:dyDescent="0.3">
      <c r="A55" s="32">
        <v>44976</v>
      </c>
      <c r="B55" s="113">
        <v>25.65</v>
      </c>
      <c r="C55" s="4">
        <f t="shared" si="4"/>
        <v>17.937062937062937</v>
      </c>
      <c r="D55" s="2">
        <v>19.8</v>
      </c>
      <c r="E55" s="4">
        <f t="shared" si="5"/>
        <v>19.650000000000002</v>
      </c>
      <c r="F55" s="4">
        <f t="shared" si="6"/>
        <v>-1.7129370629370655</v>
      </c>
    </row>
    <row r="56" spans="1:6" x14ac:dyDescent="0.3">
      <c r="A56" s="32">
        <v>44977</v>
      </c>
      <c r="B56" s="113">
        <v>25.65</v>
      </c>
      <c r="C56" s="4">
        <f t="shared" si="4"/>
        <v>17.937062937062937</v>
      </c>
      <c r="D56" s="2">
        <v>19.8</v>
      </c>
      <c r="E56" s="4">
        <f t="shared" si="5"/>
        <v>19.650000000000002</v>
      </c>
      <c r="F56" s="4">
        <f t="shared" si="6"/>
        <v>-1.7129370629370655</v>
      </c>
    </row>
    <row r="57" spans="1:6" x14ac:dyDescent="0.3">
      <c r="A57" s="32">
        <v>44978</v>
      </c>
      <c r="B57" s="113">
        <v>25.65</v>
      </c>
      <c r="C57" s="4">
        <f t="shared" si="4"/>
        <v>17.937062937062937</v>
      </c>
      <c r="D57" s="2">
        <v>19.8</v>
      </c>
      <c r="E57" s="4">
        <f t="shared" si="5"/>
        <v>19.650000000000002</v>
      </c>
      <c r="F57" s="4">
        <f t="shared" si="6"/>
        <v>-1.7129370629370655</v>
      </c>
    </row>
    <row r="58" spans="1:6" x14ac:dyDescent="0.3">
      <c r="A58" s="32">
        <v>44979</v>
      </c>
      <c r="B58" s="113">
        <v>25.65</v>
      </c>
      <c r="C58" s="4">
        <f t="shared" si="4"/>
        <v>17.937062937062937</v>
      </c>
      <c r="D58" s="2">
        <v>19.7</v>
      </c>
      <c r="E58" s="4">
        <f t="shared" si="5"/>
        <v>19.55</v>
      </c>
      <c r="F58" s="4">
        <f t="shared" si="6"/>
        <v>-1.6129370629370641</v>
      </c>
    </row>
    <row r="59" spans="1:6" x14ac:dyDescent="0.3">
      <c r="A59" s="32">
        <v>44980</v>
      </c>
      <c r="B59" s="113">
        <v>25.65</v>
      </c>
      <c r="C59" s="4">
        <f t="shared" si="4"/>
        <v>17.937062937062937</v>
      </c>
      <c r="D59" s="2">
        <v>19.55</v>
      </c>
      <c r="E59" s="4">
        <f t="shared" si="5"/>
        <v>19.400000000000002</v>
      </c>
      <c r="F59" s="4">
        <f t="shared" si="6"/>
        <v>-1.4629370629370655</v>
      </c>
    </row>
    <row r="60" spans="1:6" x14ac:dyDescent="0.3">
      <c r="A60" s="32">
        <v>44981</v>
      </c>
      <c r="B60" s="113">
        <v>25.65</v>
      </c>
      <c r="C60" s="4">
        <f t="shared" si="4"/>
        <v>17.937062937062937</v>
      </c>
      <c r="D60" s="2">
        <v>19.649999999999999</v>
      </c>
      <c r="E60" s="4">
        <f t="shared" si="5"/>
        <v>19.5</v>
      </c>
      <c r="F60" s="4">
        <f t="shared" si="6"/>
        <v>-1.5629370629370634</v>
      </c>
    </row>
    <row r="61" spans="1:6" x14ac:dyDescent="0.3">
      <c r="A61" s="32">
        <v>44982</v>
      </c>
      <c r="B61" s="113">
        <v>25.65</v>
      </c>
      <c r="C61" s="4">
        <f>B61/1.43</f>
        <v>17.937062937062937</v>
      </c>
      <c r="D61" s="2">
        <v>19.649999999999999</v>
      </c>
      <c r="E61" s="4">
        <f t="shared" si="5"/>
        <v>19.5</v>
      </c>
      <c r="F61" s="4">
        <f t="shared" si="6"/>
        <v>-1.5629370629370634</v>
      </c>
    </row>
    <row r="62" spans="1:6" x14ac:dyDescent="0.3">
      <c r="A62" s="32">
        <v>44983</v>
      </c>
      <c r="B62" s="113">
        <v>25.65</v>
      </c>
      <c r="C62" s="4">
        <f t="shared" ref="C62:C64" si="7">B62/1.43</f>
        <v>17.937062937062937</v>
      </c>
      <c r="D62" s="2">
        <v>19.649999999999999</v>
      </c>
      <c r="E62" s="4">
        <f t="shared" si="5"/>
        <v>19.5</v>
      </c>
      <c r="F62" s="4">
        <f t="shared" si="6"/>
        <v>-1.5629370629370634</v>
      </c>
    </row>
    <row r="63" spans="1:6" x14ac:dyDescent="0.3">
      <c r="A63" s="32">
        <v>44984</v>
      </c>
      <c r="B63" s="113">
        <v>25.65</v>
      </c>
      <c r="C63" s="4">
        <f t="shared" si="7"/>
        <v>17.937062937062937</v>
      </c>
      <c r="D63" s="2">
        <v>19.75</v>
      </c>
      <c r="E63" s="4">
        <f t="shared" si="5"/>
        <v>19.600000000000001</v>
      </c>
      <c r="F63" s="4">
        <f t="shared" si="6"/>
        <v>-1.6629370629370648</v>
      </c>
    </row>
    <row r="64" spans="1:6" x14ac:dyDescent="0.3">
      <c r="A64" s="32">
        <v>44985</v>
      </c>
      <c r="B64" s="113">
        <v>25.65</v>
      </c>
      <c r="C64" s="4">
        <f t="shared" si="7"/>
        <v>17.937062937062937</v>
      </c>
      <c r="D64" s="2">
        <v>19.850000000000001</v>
      </c>
      <c r="E64" s="4">
        <f t="shared" si="5"/>
        <v>19.700000000000003</v>
      </c>
      <c r="F64" s="4">
        <f t="shared" si="6"/>
        <v>-1.7629370629370662</v>
      </c>
    </row>
    <row r="65" spans="1:6" x14ac:dyDescent="0.3">
      <c r="A65" s="36" t="s">
        <v>3</v>
      </c>
      <c r="B65" s="37">
        <f>AVERAGE(B37:B64)</f>
        <v>25.649999999999984</v>
      </c>
      <c r="C65" s="37">
        <f t="shared" ref="C65:E65" si="8">AVERAGE(C37:C64)</f>
        <v>17.937062937062937</v>
      </c>
      <c r="D65" s="37">
        <f t="shared" si="8"/>
        <v>19.826785714285712</v>
      </c>
      <c r="E65" s="37">
        <f t="shared" si="8"/>
        <v>19.67678571428571</v>
      </c>
      <c r="F65" s="37">
        <f>AVERAGE(F37:F64)</f>
        <v>-1.7397227772227797</v>
      </c>
    </row>
    <row r="66" spans="1:6" x14ac:dyDescent="0.3">
      <c r="A66" s="63"/>
      <c r="B66" s="66"/>
      <c r="C66" s="66"/>
      <c r="D66" s="66"/>
      <c r="E66" s="66"/>
      <c r="F66" s="23"/>
    </row>
    <row r="67" spans="1:6" x14ac:dyDescent="0.3">
      <c r="A67" s="32">
        <v>44986</v>
      </c>
      <c r="B67" s="113">
        <v>25.65</v>
      </c>
      <c r="C67" s="4">
        <f>B67/1.43</f>
        <v>17.937062937062937</v>
      </c>
      <c r="D67" s="2">
        <v>19.850000000000001</v>
      </c>
      <c r="E67" s="4">
        <f>D67-0.15</f>
        <v>19.700000000000003</v>
      </c>
      <c r="F67" s="4">
        <f>C67-E67</f>
        <v>-1.7629370629370662</v>
      </c>
    </row>
    <row r="68" spans="1:6" x14ac:dyDescent="0.3">
      <c r="A68" s="32">
        <v>44987</v>
      </c>
      <c r="B68" s="113">
        <v>25.65</v>
      </c>
      <c r="C68" s="4">
        <f t="shared" ref="C68:C90" si="9">B68/1.43</f>
        <v>17.937062937062937</v>
      </c>
      <c r="D68" s="2">
        <v>19.850000000000001</v>
      </c>
      <c r="E68" s="4">
        <f t="shared" ref="E68:E97" si="10">D68-0.15</f>
        <v>19.700000000000003</v>
      </c>
      <c r="F68" s="4">
        <f t="shared" ref="F68:F96" si="11">C68-E68</f>
        <v>-1.7629370629370662</v>
      </c>
    </row>
    <row r="69" spans="1:6" x14ac:dyDescent="0.3">
      <c r="A69" s="32">
        <v>44988</v>
      </c>
      <c r="B69" s="113">
        <v>25.65</v>
      </c>
      <c r="C69" s="4">
        <f t="shared" si="9"/>
        <v>17.937062937062937</v>
      </c>
      <c r="D69" s="2">
        <v>19.95</v>
      </c>
      <c r="E69" s="4">
        <f t="shared" si="10"/>
        <v>19.8</v>
      </c>
      <c r="F69" s="4">
        <f t="shared" si="11"/>
        <v>-1.8629370629370641</v>
      </c>
    </row>
    <row r="70" spans="1:6" x14ac:dyDescent="0.3">
      <c r="A70" s="32">
        <v>44989</v>
      </c>
      <c r="B70" s="113">
        <v>25.65</v>
      </c>
      <c r="C70" s="4">
        <f t="shared" si="9"/>
        <v>17.937062937062937</v>
      </c>
      <c r="D70" s="2">
        <v>19.95</v>
      </c>
      <c r="E70" s="4">
        <f t="shared" si="10"/>
        <v>19.8</v>
      </c>
      <c r="F70" s="4">
        <f t="shared" si="11"/>
        <v>-1.8629370629370641</v>
      </c>
    </row>
    <row r="71" spans="1:6" x14ac:dyDescent="0.3">
      <c r="A71" s="32">
        <v>44990</v>
      </c>
      <c r="B71" s="113">
        <v>25.65</v>
      </c>
      <c r="C71" s="4">
        <f t="shared" si="9"/>
        <v>17.937062937062937</v>
      </c>
      <c r="D71" s="2">
        <v>19.95</v>
      </c>
      <c r="E71" s="4">
        <f t="shared" si="10"/>
        <v>19.8</v>
      </c>
      <c r="F71" s="4">
        <f t="shared" si="11"/>
        <v>-1.8629370629370641</v>
      </c>
    </row>
    <row r="72" spans="1:6" x14ac:dyDescent="0.3">
      <c r="A72" s="32">
        <v>44991</v>
      </c>
      <c r="B72" s="113">
        <v>25.65</v>
      </c>
      <c r="C72" s="4">
        <f t="shared" si="9"/>
        <v>17.937062937062937</v>
      </c>
      <c r="D72" s="2">
        <v>20.100000000000001</v>
      </c>
      <c r="E72" s="4">
        <f t="shared" si="10"/>
        <v>19.950000000000003</v>
      </c>
      <c r="F72" s="4">
        <f t="shared" si="11"/>
        <v>-2.0129370629370662</v>
      </c>
    </row>
    <row r="73" spans="1:6" x14ac:dyDescent="0.3">
      <c r="A73" s="32">
        <v>44992</v>
      </c>
      <c r="B73" s="113">
        <v>25.65</v>
      </c>
      <c r="C73" s="4">
        <f t="shared" si="9"/>
        <v>17.937062937062937</v>
      </c>
      <c r="D73" s="2">
        <v>20.100000000000001</v>
      </c>
      <c r="E73" s="4">
        <f t="shared" si="10"/>
        <v>19.950000000000003</v>
      </c>
      <c r="F73" s="4">
        <f t="shared" si="11"/>
        <v>-2.0129370629370662</v>
      </c>
    </row>
    <row r="74" spans="1:6" x14ac:dyDescent="0.3">
      <c r="A74" s="32">
        <v>44993</v>
      </c>
      <c r="B74" s="113">
        <v>25.65</v>
      </c>
      <c r="C74" s="4">
        <f t="shared" si="9"/>
        <v>17.937062937062937</v>
      </c>
      <c r="D74" s="2">
        <v>20</v>
      </c>
      <c r="E74" s="4">
        <f t="shared" si="10"/>
        <v>19.850000000000001</v>
      </c>
      <c r="F74" s="4">
        <f t="shared" si="11"/>
        <v>-1.9129370629370648</v>
      </c>
    </row>
    <row r="75" spans="1:6" x14ac:dyDescent="0.3">
      <c r="A75" s="32">
        <v>44994</v>
      </c>
      <c r="B75" s="113">
        <v>25.65</v>
      </c>
      <c r="C75" s="4">
        <f t="shared" si="9"/>
        <v>17.937062937062937</v>
      </c>
      <c r="D75" s="2">
        <v>20.25</v>
      </c>
      <c r="E75" s="4">
        <f t="shared" si="10"/>
        <v>20.100000000000001</v>
      </c>
      <c r="F75" s="4">
        <f t="shared" si="11"/>
        <v>-2.1629370629370648</v>
      </c>
    </row>
    <row r="76" spans="1:6" x14ac:dyDescent="0.3">
      <c r="A76" s="32">
        <v>44995</v>
      </c>
      <c r="B76" s="113">
        <v>25.65</v>
      </c>
      <c r="C76" s="4">
        <f t="shared" si="9"/>
        <v>17.937062937062937</v>
      </c>
      <c r="D76" s="2">
        <v>20.25</v>
      </c>
      <c r="E76" s="4">
        <f t="shared" si="10"/>
        <v>20.100000000000001</v>
      </c>
      <c r="F76" s="4">
        <f t="shared" si="11"/>
        <v>-2.1629370629370648</v>
      </c>
    </row>
    <row r="77" spans="1:6" x14ac:dyDescent="0.3">
      <c r="A77" s="32">
        <v>44996</v>
      </c>
      <c r="B77" s="113">
        <v>25.65</v>
      </c>
      <c r="C77" s="4">
        <f t="shared" si="9"/>
        <v>17.937062937062937</v>
      </c>
      <c r="D77" s="2">
        <v>20.25</v>
      </c>
      <c r="E77" s="4">
        <f t="shared" si="10"/>
        <v>20.100000000000001</v>
      </c>
      <c r="F77" s="4">
        <f t="shared" si="11"/>
        <v>-2.1629370629370648</v>
      </c>
    </row>
    <row r="78" spans="1:6" x14ac:dyDescent="0.3">
      <c r="A78" s="32">
        <v>44997</v>
      </c>
      <c r="B78" s="113">
        <v>25.65</v>
      </c>
      <c r="C78" s="4">
        <f t="shared" si="9"/>
        <v>17.937062937062937</v>
      </c>
      <c r="D78" s="2">
        <v>20.25</v>
      </c>
      <c r="E78" s="4">
        <f t="shared" si="10"/>
        <v>20.100000000000001</v>
      </c>
      <c r="F78" s="4">
        <f t="shared" si="11"/>
        <v>-2.1629370629370648</v>
      </c>
    </row>
    <row r="79" spans="1:6" x14ac:dyDescent="0.3">
      <c r="A79" s="32">
        <v>44998</v>
      </c>
      <c r="B79" s="113">
        <v>25.65</v>
      </c>
      <c r="C79" s="4">
        <f t="shared" si="9"/>
        <v>17.937062937062937</v>
      </c>
      <c r="D79" s="2">
        <v>20.25</v>
      </c>
      <c r="E79" s="4">
        <f t="shared" si="10"/>
        <v>20.100000000000001</v>
      </c>
      <c r="F79" s="4">
        <f t="shared" si="11"/>
        <v>-2.1629370629370648</v>
      </c>
    </row>
    <row r="80" spans="1:6" x14ac:dyDescent="0.3">
      <c r="A80" s="32">
        <v>44999</v>
      </c>
      <c r="B80" s="113">
        <v>25.65</v>
      </c>
      <c r="C80" s="4">
        <f t="shared" si="9"/>
        <v>17.937062937062937</v>
      </c>
      <c r="D80" s="2">
        <v>20.09</v>
      </c>
      <c r="E80" s="4">
        <f t="shared" si="10"/>
        <v>19.940000000000001</v>
      </c>
      <c r="F80" s="4">
        <f t="shared" si="11"/>
        <v>-2.0029370629370646</v>
      </c>
    </row>
    <row r="81" spans="1:6" x14ac:dyDescent="0.3">
      <c r="A81" s="32">
        <v>45000</v>
      </c>
      <c r="B81" s="113">
        <v>25.65</v>
      </c>
      <c r="C81" s="4">
        <f t="shared" si="9"/>
        <v>17.937062937062937</v>
      </c>
      <c r="D81" s="2">
        <v>19.989999999999998</v>
      </c>
      <c r="E81" s="4">
        <f t="shared" si="10"/>
        <v>19.84</v>
      </c>
      <c r="F81" s="4">
        <f t="shared" si="11"/>
        <v>-1.9029370629370632</v>
      </c>
    </row>
    <row r="82" spans="1:6" x14ac:dyDescent="0.3">
      <c r="A82" s="32">
        <v>45001</v>
      </c>
      <c r="B82" s="113">
        <v>25.65</v>
      </c>
      <c r="C82" s="4">
        <f t="shared" si="9"/>
        <v>17.937062937062937</v>
      </c>
      <c r="D82" s="2">
        <v>19.440000000000001</v>
      </c>
      <c r="E82" s="4">
        <f t="shared" si="10"/>
        <v>19.290000000000003</v>
      </c>
      <c r="F82" s="4">
        <f t="shared" si="11"/>
        <v>-1.3529370629370661</v>
      </c>
    </row>
    <row r="83" spans="1:6" x14ac:dyDescent="0.3">
      <c r="A83" s="32">
        <v>45002</v>
      </c>
      <c r="B83" s="113">
        <v>25.65</v>
      </c>
      <c r="C83" s="4">
        <f t="shared" si="9"/>
        <v>17.937062937062937</v>
      </c>
      <c r="D83" s="2">
        <v>19.64</v>
      </c>
      <c r="E83" s="4">
        <f t="shared" si="10"/>
        <v>19.490000000000002</v>
      </c>
      <c r="F83" s="4">
        <f t="shared" si="11"/>
        <v>-1.5529370629370653</v>
      </c>
    </row>
    <row r="84" spans="1:6" x14ac:dyDescent="0.3">
      <c r="A84" s="32">
        <v>45003</v>
      </c>
      <c r="B84" s="113">
        <v>25.65</v>
      </c>
      <c r="C84" s="4">
        <f t="shared" si="9"/>
        <v>17.937062937062937</v>
      </c>
      <c r="D84" s="2">
        <v>19.64</v>
      </c>
      <c r="E84" s="4">
        <f t="shared" si="10"/>
        <v>19.490000000000002</v>
      </c>
      <c r="F84" s="4">
        <f t="shared" si="11"/>
        <v>-1.5529370629370653</v>
      </c>
    </row>
    <row r="85" spans="1:6" x14ac:dyDescent="0.3">
      <c r="A85" s="32">
        <v>45004</v>
      </c>
      <c r="B85" s="113">
        <v>25.65</v>
      </c>
      <c r="C85" s="4">
        <f t="shared" si="9"/>
        <v>17.937062937062937</v>
      </c>
      <c r="D85" s="2">
        <v>19.64</v>
      </c>
      <c r="E85" s="4">
        <f t="shared" si="10"/>
        <v>19.490000000000002</v>
      </c>
      <c r="F85" s="4">
        <f t="shared" si="11"/>
        <v>-1.5529370629370653</v>
      </c>
    </row>
    <row r="86" spans="1:6" x14ac:dyDescent="0.3">
      <c r="A86" s="32">
        <v>45005</v>
      </c>
      <c r="B86" s="113">
        <v>25.65</v>
      </c>
      <c r="C86" s="4">
        <f t="shared" si="9"/>
        <v>17.937062937062937</v>
      </c>
      <c r="D86" s="2">
        <v>19.64</v>
      </c>
      <c r="E86" s="4">
        <f t="shared" si="10"/>
        <v>19.490000000000002</v>
      </c>
      <c r="F86" s="4">
        <f t="shared" si="11"/>
        <v>-1.5529370629370653</v>
      </c>
    </row>
    <row r="87" spans="1:6" x14ac:dyDescent="0.3">
      <c r="A87" s="32">
        <v>45006</v>
      </c>
      <c r="B87" s="113">
        <v>25.65</v>
      </c>
      <c r="C87" s="4">
        <f t="shared" si="9"/>
        <v>17.937062937062937</v>
      </c>
      <c r="D87" s="2">
        <v>19.64</v>
      </c>
      <c r="E87" s="4">
        <f t="shared" si="10"/>
        <v>19.490000000000002</v>
      </c>
      <c r="F87" s="4">
        <f t="shared" si="11"/>
        <v>-1.5529370629370653</v>
      </c>
    </row>
    <row r="88" spans="1:6" x14ac:dyDescent="0.3">
      <c r="A88" s="32">
        <v>45007</v>
      </c>
      <c r="B88" s="113">
        <v>25.65</v>
      </c>
      <c r="C88" s="4">
        <f t="shared" si="9"/>
        <v>17.937062937062937</v>
      </c>
      <c r="D88" s="2">
        <v>19.64</v>
      </c>
      <c r="E88" s="4">
        <f t="shared" si="10"/>
        <v>19.490000000000002</v>
      </c>
      <c r="F88" s="4">
        <f t="shared" si="11"/>
        <v>-1.5529370629370653</v>
      </c>
    </row>
    <row r="89" spans="1:6" x14ac:dyDescent="0.3">
      <c r="A89" s="32">
        <v>45008</v>
      </c>
      <c r="B89" s="113">
        <v>25.65</v>
      </c>
      <c r="C89" s="4">
        <f t="shared" si="9"/>
        <v>17.937062937062937</v>
      </c>
      <c r="D89" s="2">
        <v>19.84</v>
      </c>
      <c r="E89" s="4">
        <f t="shared" si="10"/>
        <v>19.690000000000001</v>
      </c>
      <c r="F89" s="4">
        <f t="shared" si="11"/>
        <v>-1.7529370629370646</v>
      </c>
    </row>
    <row r="90" spans="1:6" x14ac:dyDescent="0.3">
      <c r="A90" s="32">
        <v>45009</v>
      </c>
      <c r="B90" s="113">
        <v>25.65</v>
      </c>
      <c r="C90" s="4">
        <f t="shared" si="9"/>
        <v>17.937062937062937</v>
      </c>
      <c r="D90" s="2">
        <v>20.04</v>
      </c>
      <c r="E90" s="4">
        <f t="shared" si="10"/>
        <v>19.89</v>
      </c>
      <c r="F90" s="4">
        <f t="shared" si="11"/>
        <v>-1.9529370629370639</v>
      </c>
    </row>
    <row r="91" spans="1:6" x14ac:dyDescent="0.3">
      <c r="A91" s="32">
        <v>45010</v>
      </c>
      <c r="B91" s="113">
        <v>25.65</v>
      </c>
      <c r="C91" s="4">
        <f>B91/1.43</f>
        <v>17.937062937062937</v>
      </c>
      <c r="D91" s="2">
        <v>20.04</v>
      </c>
      <c r="E91" s="4">
        <f t="shared" si="10"/>
        <v>19.89</v>
      </c>
      <c r="F91" s="4">
        <f t="shared" si="11"/>
        <v>-1.9529370629370639</v>
      </c>
    </row>
    <row r="92" spans="1:6" x14ac:dyDescent="0.3">
      <c r="A92" s="32">
        <v>45011</v>
      </c>
      <c r="B92" s="113">
        <v>25.65</v>
      </c>
      <c r="C92" s="4">
        <f t="shared" ref="C92:C97" si="12">B92/1.43</f>
        <v>17.937062937062937</v>
      </c>
      <c r="D92" s="2">
        <v>20.04</v>
      </c>
      <c r="E92" s="4">
        <f t="shared" si="10"/>
        <v>19.89</v>
      </c>
      <c r="F92" s="4">
        <f t="shared" si="11"/>
        <v>-1.9529370629370639</v>
      </c>
    </row>
    <row r="93" spans="1:6" x14ac:dyDescent="0.3">
      <c r="A93" s="32">
        <v>45012</v>
      </c>
      <c r="B93" s="113">
        <v>25.65</v>
      </c>
      <c r="C93" s="4">
        <f t="shared" si="12"/>
        <v>17.937062937062937</v>
      </c>
      <c r="D93" s="2">
        <v>20.190000000000001</v>
      </c>
      <c r="E93" s="4">
        <f t="shared" si="10"/>
        <v>20.040000000000003</v>
      </c>
      <c r="F93" s="4">
        <f t="shared" si="11"/>
        <v>-2.1029370629370661</v>
      </c>
    </row>
    <row r="94" spans="1:6" x14ac:dyDescent="0.3">
      <c r="A94" s="32">
        <v>45013</v>
      </c>
      <c r="B94" s="113">
        <v>25.65</v>
      </c>
      <c r="C94" s="4">
        <f t="shared" si="12"/>
        <v>17.937062937062937</v>
      </c>
      <c r="D94" s="2">
        <v>20.34</v>
      </c>
      <c r="E94" s="4">
        <f t="shared" si="10"/>
        <v>20.190000000000001</v>
      </c>
      <c r="F94" s="4">
        <f t="shared" si="11"/>
        <v>-2.2529370629370646</v>
      </c>
    </row>
    <row r="95" spans="1:6" x14ac:dyDescent="0.3">
      <c r="A95" s="32">
        <v>45014</v>
      </c>
      <c r="B95" s="113">
        <v>25.65</v>
      </c>
      <c r="C95" s="4">
        <f t="shared" si="12"/>
        <v>17.937062937062937</v>
      </c>
      <c r="D95" s="2">
        <v>20.34</v>
      </c>
      <c r="E95" s="4">
        <f t="shared" si="10"/>
        <v>20.190000000000001</v>
      </c>
      <c r="F95" s="4">
        <f t="shared" si="11"/>
        <v>-2.2529370629370646</v>
      </c>
    </row>
    <row r="96" spans="1:6" x14ac:dyDescent="0.3">
      <c r="A96" s="32">
        <v>45015</v>
      </c>
      <c r="B96" s="113">
        <v>25.65</v>
      </c>
      <c r="C96" s="4">
        <f t="shared" si="12"/>
        <v>17.937062937062937</v>
      </c>
      <c r="D96" s="2">
        <v>20.34</v>
      </c>
      <c r="E96" s="4">
        <f t="shared" si="10"/>
        <v>20.190000000000001</v>
      </c>
      <c r="F96" s="4">
        <f t="shared" si="11"/>
        <v>-2.2529370629370646</v>
      </c>
    </row>
    <row r="97" spans="1:6" ht="13.5" thickBot="1" x14ac:dyDescent="0.35">
      <c r="A97" s="34">
        <v>45016</v>
      </c>
      <c r="B97" s="115">
        <v>25.65</v>
      </c>
      <c r="C97" s="10">
        <f t="shared" si="12"/>
        <v>17.937062937062937</v>
      </c>
      <c r="D97" s="9">
        <v>20.34</v>
      </c>
      <c r="E97" s="10">
        <f t="shared" si="10"/>
        <v>20.190000000000001</v>
      </c>
      <c r="F97" s="10">
        <f>C97-E97</f>
        <v>-2.2529370629370646</v>
      </c>
    </row>
    <row r="98" spans="1:6" x14ac:dyDescent="0.3">
      <c r="A98" s="36" t="s">
        <v>4</v>
      </c>
      <c r="B98" s="37">
        <f>AVERAGE(B67:B97)</f>
        <v>25.649999999999984</v>
      </c>
      <c r="C98" s="37">
        <f t="shared" ref="C98:F98" si="13">AVERAGE(C67:C97)</f>
        <v>17.937062937062937</v>
      </c>
      <c r="D98" s="37">
        <f t="shared" si="13"/>
        <v>19.995806451612907</v>
      </c>
      <c r="E98" s="37">
        <f t="shared" si="13"/>
        <v>19.845806451612908</v>
      </c>
      <c r="F98" s="37">
        <f t="shared" si="13"/>
        <v>-1.908743514549968</v>
      </c>
    </row>
    <row r="99" spans="1:6" x14ac:dyDescent="0.3">
      <c r="A99" s="63"/>
      <c r="B99" s="66"/>
      <c r="C99" s="66"/>
      <c r="D99" s="66"/>
      <c r="E99" s="66"/>
      <c r="F99" s="23"/>
    </row>
    <row r="100" spans="1:6" x14ac:dyDescent="0.3">
      <c r="A100" s="32">
        <v>45017</v>
      </c>
      <c r="B100" s="113">
        <v>25.65</v>
      </c>
      <c r="C100" s="4">
        <f>B100/1.43</f>
        <v>17.937062937062937</v>
      </c>
      <c r="D100" s="2">
        <v>20.34</v>
      </c>
      <c r="E100" s="4">
        <f>D100-0.15</f>
        <v>20.190000000000001</v>
      </c>
      <c r="F100" s="4">
        <f>C100-E100</f>
        <v>-2.2529370629370646</v>
      </c>
    </row>
    <row r="101" spans="1:6" x14ac:dyDescent="0.3">
      <c r="A101" s="32">
        <v>45018</v>
      </c>
      <c r="B101" s="113">
        <v>25.65</v>
      </c>
      <c r="C101" s="4">
        <f t="shared" ref="C101:C123" si="14">B101/1.43</f>
        <v>17.937062937062937</v>
      </c>
      <c r="D101" s="2">
        <v>20.34</v>
      </c>
      <c r="E101" s="4">
        <f t="shared" ref="E101:E129" si="15">D101-0.15</f>
        <v>20.190000000000001</v>
      </c>
      <c r="F101" s="4">
        <f t="shared" ref="F101:F129" si="16">C101-E101</f>
        <v>-2.2529370629370646</v>
      </c>
    </row>
    <row r="102" spans="1:6" x14ac:dyDescent="0.3">
      <c r="A102" s="32">
        <v>45019</v>
      </c>
      <c r="B102" s="113">
        <v>25.65</v>
      </c>
      <c r="C102" s="4">
        <f t="shared" si="14"/>
        <v>17.937062937062937</v>
      </c>
      <c r="D102" s="2">
        <v>20.49</v>
      </c>
      <c r="E102" s="4">
        <f t="shared" si="15"/>
        <v>20.34</v>
      </c>
      <c r="F102" s="4">
        <f t="shared" si="16"/>
        <v>-2.4029370629370632</v>
      </c>
    </row>
    <row r="103" spans="1:6" x14ac:dyDescent="0.3">
      <c r="A103" s="32">
        <v>45020</v>
      </c>
      <c r="B103" s="113">
        <v>25.65</v>
      </c>
      <c r="C103" s="4">
        <f t="shared" si="14"/>
        <v>17.937062937062937</v>
      </c>
      <c r="D103" s="2">
        <v>20.79</v>
      </c>
      <c r="E103" s="4">
        <f t="shared" si="15"/>
        <v>20.64</v>
      </c>
      <c r="F103" s="4">
        <f t="shared" si="16"/>
        <v>-2.7029370629370639</v>
      </c>
    </row>
    <row r="104" spans="1:6" x14ac:dyDescent="0.3">
      <c r="A104" s="32">
        <v>45021</v>
      </c>
      <c r="B104" s="113">
        <v>25.65</v>
      </c>
      <c r="C104" s="4">
        <f t="shared" si="14"/>
        <v>17.937062937062937</v>
      </c>
      <c r="D104" s="2">
        <v>20.49</v>
      </c>
      <c r="E104" s="4">
        <f t="shared" si="15"/>
        <v>20.34</v>
      </c>
      <c r="F104" s="4">
        <f t="shared" si="16"/>
        <v>-2.4029370629370632</v>
      </c>
    </row>
    <row r="105" spans="1:6" x14ac:dyDescent="0.3">
      <c r="A105" s="32">
        <v>45022</v>
      </c>
      <c r="B105" s="113">
        <v>25.65</v>
      </c>
      <c r="C105" s="4">
        <f t="shared" si="14"/>
        <v>17.937062937062937</v>
      </c>
      <c r="D105" s="2">
        <v>20.49</v>
      </c>
      <c r="E105" s="4">
        <f t="shared" si="15"/>
        <v>20.34</v>
      </c>
      <c r="F105" s="4">
        <f t="shared" si="16"/>
        <v>-2.4029370629370632</v>
      </c>
    </row>
    <row r="106" spans="1:6" x14ac:dyDescent="0.3">
      <c r="A106" s="32">
        <v>45023</v>
      </c>
      <c r="B106" s="113">
        <v>25.65</v>
      </c>
      <c r="C106" s="4">
        <f t="shared" si="14"/>
        <v>17.937062937062937</v>
      </c>
      <c r="D106" s="2">
        <v>20.49</v>
      </c>
      <c r="E106" s="4">
        <f t="shared" si="15"/>
        <v>20.34</v>
      </c>
      <c r="F106" s="4">
        <f t="shared" si="16"/>
        <v>-2.4029370629370632</v>
      </c>
    </row>
    <row r="107" spans="1:6" x14ac:dyDescent="0.3">
      <c r="A107" s="32">
        <v>45024</v>
      </c>
      <c r="B107" s="113">
        <v>25.65</v>
      </c>
      <c r="C107" s="4">
        <f t="shared" si="14"/>
        <v>17.937062937062937</v>
      </c>
      <c r="D107" s="2">
        <v>20.49</v>
      </c>
      <c r="E107" s="4">
        <f t="shared" si="15"/>
        <v>20.34</v>
      </c>
      <c r="F107" s="4">
        <f t="shared" si="16"/>
        <v>-2.4029370629370632</v>
      </c>
    </row>
    <row r="108" spans="1:6" x14ac:dyDescent="0.3">
      <c r="A108" s="32">
        <v>45025</v>
      </c>
      <c r="B108" s="113">
        <v>25.65</v>
      </c>
      <c r="C108" s="4">
        <f t="shared" si="14"/>
        <v>17.937062937062937</v>
      </c>
      <c r="D108" s="2">
        <v>20.49</v>
      </c>
      <c r="E108" s="4">
        <f t="shared" si="15"/>
        <v>20.34</v>
      </c>
      <c r="F108" s="4">
        <f t="shared" si="16"/>
        <v>-2.4029370629370632</v>
      </c>
    </row>
    <row r="109" spans="1:6" x14ac:dyDescent="0.3">
      <c r="A109" s="32">
        <v>45026</v>
      </c>
      <c r="B109" s="113">
        <v>25.65</v>
      </c>
      <c r="C109" s="4">
        <f t="shared" si="14"/>
        <v>17.937062937062937</v>
      </c>
      <c r="D109" s="2">
        <v>20.49</v>
      </c>
      <c r="E109" s="4">
        <f t="shared" si="15"/>
        <v>20.34</v>
      </c>
      <c r="F109" s="4">
        <f t="shared" si="16"/>
        <v>-2.4029370629370632</v>
      </c>
    </row>
    <row r="110" spans="1:6" x14ac:dyDescent="0.3">
      <c r="A110" s="32">
        <v>45027</v>
      </c>
      <c r="B110" s="113">
        <v>25.65</v>
      </c>
      <c r="C110" s="4">
        <f t="shared" si="14"/>
        <v>17.937062937062937</v>
      </c>
      <c r="D110" s="2">
        <v>20.69</v>
      </c>
      <c r="E110" s="4">
        <f t="shared" si="15"/>
        <v>20.540000000000003</v>
      </c>
      <c r="F110" s="4">
        <f t="shared" si="16"/>
        <v>-2.6029370629370661</v>
      </c>
    </row>
    <row r="111" spans="1:6" x14ac:dyDescent="0.3">
      <c r="A111" s="32">
        <v>45028</v>
      </c>
      <c r="B111" s="113">
        <v>25.65</v>
      </c>
      <c r="C111" s="4">
        <f t="shared" si="14"/>
        <v>17.937062937062937</v>
      </c>
      <c r="D111" s="2">
        <v>20.79</v>
      </c>
      <c r="E111" s="4">
        <f t="shared" si="15"/>
        <v>20.64</v>
      </c>
      <c r="F111" s="4">
        <f t="shared" si="16"/>
        <v>-2.7029370629370639</v>
      </c>
    </row>
    <row r="112" spans="1:6" x14ac:dyDescent="0.3">
      <c r="A112" s="32">
        <v>45029</v>
      </c>
      <c r="B112" s="113">
        <v>25.65</v>
      </c>
      <c r="C112" s="4">
        <f t="shared" si="14"/>
        <v>17.937062937062937</v>
      </c>
      <c r="D112" s="2">
        <v>20.79</v>
      </c>
      <c r="E112" s="4">
        <f t="shared" si="15"/>
        <v>20.64</v>
      </c>
      <c r="F112" s="4">
        <f t="shared" si="16"/>
        <v>-2.7029370629370639</v>
      </c>
    </row>
    <row r="113" spans="1:6" x14ac:dyDescent="0.3">
      <c r="A113" s="32">
        <v>45030</v>
      </c>
      <c r="B113" s="113">
        <v>25.65</v>
      </c>
      <c r="C113" s="4">
        <f t="shared" si="14"/>
        <v>17.937062937062937</v>
      </c>
      <c r="D113" s="2">
        <v>20.59</v>
      </c>
      <c r="E113" s="4">
        <f t="shared" si="15"/>
        <v>20.440000000000001</v>
      </c>
      <c r="F113" s="4">
        <f t="shared" si="16"/>
        <v>-2.5029370629370646</v>
      </c>
    </row>
    <row r="114" spans="1:6" x14ac:dyDescent="0.3">
      <c r="A114" s="32">
        <v>45031</v>
      </c>
      <c r="B114" s="113">
        <v>25.65</v>
      </c>
      <c r="C114" s="4">
        <f t="shared" si="14"/>
        <v>17.937062937062937</v>
      </c>
      <c r="D114" s="2">
        <v>20.59</v>
      </c>
      <c r="E114" s="4">
        <f t="shared" si="15"/>
        <v>20.440000000000001</v>
      </c>
      <c r="F114" s="4">
        <f t="shared" si="16"/>
        <v>-2.5029370629370646</v>
      </c>
    </row>
    <row r="115" spans="1:6" x14ac:dyDescent="0.3">
      <c r="A115" s="32">
        <v>45032</v>
      </c>
      <c r="B115" s="113">
        <v>25.65</v>
      </c>
      <c r="C115" s="4">
        <f t="shared" si="14"/>
        <v>17.937062937062937</v>
      </c>
      <c r="D115" s="2">
        <v>20.59</v>
      </c>
      <c r="E115" s="4">
        <f t="shared" si="15"/>
        <v>20.440000000000001</v>
      </c>
      <c r="F115" s="4">
        <f t="shared" si="16"/>
        <v>-2.5029370629370646</v>
      </c>
    </row>
    <row r="116" spans="1:6" x14ac:dyDescent="0.3">
      <c r="A116" s="32">
        <v>45033</v>
      </c>
      <c r="B116" s="113">
        <v>25.65</v>
      </c>
      <c r="C116" s="4">
        <f t="shared" si="14"/>
        <v>17.937062937062937</v>
      </c>
      <c r="D116" s="2">
        <v>20.49</v>
      </c>
      <c r="E116" s="4">
        <f t="shared" si="15"/>
        <v>20.34</v>
      </c>
      <c r="F116" s="4">
        <f t="shared" si="16"/>
        <v>-2.4029370629370632</v>
      </c>
    </row>
    <row r="117" spans="1:6" x14ac:dyDescent="0.3">
      <c r="A117" s="32">
        <v>45034</v>
      </c>
      <c r="B117" s="113">
        <v>25.65</v>
      </c>
      <c r="C117" s="4">
        <f t="shared" si="14"/>
        <v>17.937062937062937</v>
      </c>
      <c r="D117" s="2">
        <v>20.34</v>
      </c>
      <c r="E117" s="4">
        <f t="shared" si="15"/>
        <v>20.190000000000001</v>
      </c>
      <c r="F117" s="4">
        <f t="shared" si="16"/>
        <v>-2.2529370629370646</v>
      </c>
    </row>
    <row r="118" spans="1:6" x14ac:dyDescent="0.3">
      <c r="A118" s="32">
        <v>45035</v>
      </c>
      <c r="B118" s="113">
        <v>25.65</v>
      </c>
      <c r="C118" s="4">
        <f t="shared" si="14"/>
        <v>17.937062937062937</v>
      </c>
      <c r="D118" s="2">
        <v>20.239999999999998</v>
      </c>
      <c r="E118" s="4">
        <f t="shared" si="15"/>
        <v>20.09</v>
      </c>
      <c r="F118" s="4">
        <f t="shared" si="16"/>
        <v>-2.1529370629370632</v>
      </c>
    </row>
    <row r="119" spans="1:6" x14ac:dyDescent="0.3">
      <c r="A119" s="32">
        <v>45036</v>
      </c>
      <c r="B119" s="113">
        <v>25.65</v>
      </c>
      <c r="C119" s="4">
        <f t="shared" si="14"/>
        <v>17.937062937062937</v>
      </c>
      <c r="D119" s="2">
        <v>19.940000000000001</v>
      </c>
      <c r="E119" s="4">
        <f t="shared" si="15"/>
        <v>19.790000000000003</v>
      </c>
      <c r="F119" s="4">
        <f t="shared" si="16"/>
        <v>-1.8529370629370661</v>
      </c>
    </row>
    <row r="120" spans="1:6" x14ac:dyDescent="0.3">
      <c r="A120" s="32">
        <v>45037</v>
      </c>
      <c r="B120" s="113">
        <v>25.65</v>
      </c>
      <c r="C120" s="4">
        <f t="shared" si="14"/>
        <v>17.937062937062937</v>
      </c>
      <c r="D120" s="2">
        <v>19.64</v>
      </c>
      <c r="E120" s="4">
        <f t="shared" si="15"/>
        <v>19.490000000000002</v>
      </c>
      <c r="F120" s="4">
        <f t="shared" si="16"/>
        <v>-1.5529370629370653</v>
      </c>
    </row>
    <row r="121" spans="1:6" x14ac:dyDescent="0.3">
      <c r="A121" s="32">
        <v>45038</v>
      </c>
      <c r="B121" s="113">
        <v>25.65</v>
      </c>
      <c r="C121" s="4">
        <f t="shared" si="14"/>
        <v>17.937062937062937</v>
      </c>
      <c r="D121" s="2">
        <v>19.64</v>
      </c>
      <c r="E121" s="4">
        <f t="shared" si="15"/>
        <v>19.490000000000002</v>
      </c>
      <c r="F121" s="4">
        <f t="shared" si="16"/>
        <v>-1.5529370629370653</v>
      </c>
    </row>
    <row r="122" spans="1:6" x14ac:dyDescent="0.3">
      <c r="A122" s="32">
        <v>45039</v>
      </c>
      <c r="B122" s="113">
        <v>25.65</v>
      </c>
      <c r="C122" s="4">
        <f t="shared" si="14"/>
        <v>17.937062937062937</v>
      </c>
      <c r="D122" s="2">
        <v>19.64</v>
      </c>
      <c r="E122" s="4">
        <f t="shared" si="15"/>
        <v>19.490000000000002</v>
      </c>
      <c r="F122" s="4">
        <f t="shared" si="16"/>
        <v>-1.5529370629370653</v>
      </c>
    </row>
    <row r="123" spans="1:6" x14ac:dyDescent="0.3">
      <c r="A123" s="32">
        <v>45040</v>
      </c>
      <c r="B123" s="113">
        <v>25.65</v>
      </c>
      <c r="C123" s="4">
        <f t="shared" si="14"/>
        <v>17.937062937062937</v>
      </c>
      <c r="D123" s="2">
        <v>19.84</v>
      </c>
      <c r="E123" s="4">
        <f t="shared" si="15"/>
        <v>19.690000000000001</v>
      </c>
      <c r="F123" s="4">
        <f t="shared" si="16"/>
        <v>-1.7529370629370646</v>
      </c>
    </row>
    <row r="124" spans="1:6" x14ac:dyDescent="0.3">
      <c r="A124" s="32">
        <v>45041</v>
      </c>
      <c r="B124" s="113">
        <v>25.65</v>
      </c>
      <c r="C124" s="4">
        <f>B124/1.43</f>
        <v>17.937062937062937</v>
      </c>
      <c r="D124" s="2">
        <v>20.04</v>
      </c>
      <c r="E124" s="4">
        <f t="shared" si="15"/>
        <v>19.89</v>
      </c>
      <c r="F124" s="4">
        <f t="shared" si="16"/>
        <v>-1.9529370629370639</v>
      </c>
    </row>
    <row r="125" spans="1:6" x14ac:dyDescent="0.3">
      <c r="A125" s="32">
        <v>45042</v>
      </c>
      <c r="B125" s="113">
        <v>25.65</v>
      </c>
      <c r="C125" s="4">
        <f t="shared" ref="C125:C129" si="17">B125/1.43</f>
        <v>17.937062937062937</v>
      </c>
      <c r="D125" s="2">
        <v>19.84</v>
      </c>
      <c r="E125" s="4">
        <f t="shared" si="15"/>
        <v>19.690000000000001</v>
      </c>
      <c r="F125" s="4">
        <f t="shared" si="16"/>
        <v>-1.7529370629370646</v>
      </c>
    </row>
    <row r="126" spans="1:6" x14ac:dyDescent="0.3">
      <c r="A126" s="32">
        <v>45043</v>
      </c>
      <c r="B126" s="113">
        <v>25.65</v>
      </c>
      <c r="C126" s="4">
        <f t="shared" si="17"/>
        <v>17.937062937062937</v>
      </c>
      <c r="D126" s="2">
        <v>19.84</v>
      </c>
      <c r="E126" s="4">
        <f t="shared" si="15"/>
        <v>19.690000000000001</v>
      </c>
      <c r="F126" s="4">
        <f t="shared" si="16"/>
        <v>-1.7529370629370646</v>
      </c>
    </row>
    <row r="127" spans="1:6" x14ac:dyDescent="0.3">
      <c r="A127" s="32">
        <v>45044</v>
      </c>
      <c r="B127" s="113">
        <v>25.65</v>
      </c>
      <c r="C127" s="4">
        <f t="shared" si="17"/>
        <v>17.937062937062937</v>
      </c>
      <c r="D127" s="2">
        <v>19.64</v>
      </c>
      <c r="E127" s="4">
        <f t="shared" si="15"/>
        <v>19.490000000000002</v>
      </c>
      <c r="F127" s="4">
        <f t="shared" si="16"/>
        <v>-1.5529370629370653</v>
      </c>
    </row>
    <row r="128" spans="1:6" x14ac:dyDescent="0.3">
      <c r="A128" s="32">
        <v>45045</v>
      </c>
      <c r="B128" s="113">
        <v>25.65</v>
      </c>
      <c r="C128" s="4">
        <f t="shared" si="17"/>
        <v>17.937062937062937</v>
      </c>
      <c r="D128" s="2">
        <v>19.64</v>
      </c>
      <c r="E128" s="4">
        <f t="shared" si="15"/>
        <v>19.490000000000002</v>
      </c>
      <c r="F128" s="4">
        <f t="shared" si="16"/>
        <v>-1.5529370629370653</v>
      </c>
    </row>
    <row r="129" spans="1:6" ht="13.5" thickBot="1" x14ac:dyDescent="0.35">
      <c r="A129" s="34">
        <v>45046</v>
      </c>
      <c r="B129" s="115">
        <v>25.65</v>
      </c>
      <c r="C129" s="10">
        <f t="shared" si="17"/>
        <v>17.937062937062937</v>
      </c>
      <c r="D129" s="9">
        <v>19.64</v>
      </c>
      <c r="E129" s="10">
        <f t="shared" si="15"/>
        <v>19.490000000000002</v>
      </c>
      <c r="F129" s="10">
        <f t="shared" si="16"/>
        <v>-1.5529370629370653</v>
      </c>
    </row>
    <row r="130" spans="1:6" x14ac:dyDescent="0.3">
      <c r="A130" s="36" t="s">
        <v>5</v>
      </c>
      <c r="B130" s="37">
        <f>AVERAGE(B100:B129)</f>
        <v>25.649999999999984</v>
      </c>
      <c r="C130" s="37">
        <f t="shared" ref="C130:F130" si="18">AVERAGE(C100:C129)</f>
        <v>17.937062937062937</v>
      </c>
      <c r="D130" s="37">
        <f t="shared" si="18"/>
        <v>20.244999999999997</v>
      </c>
      <c r="E130" s="37">
        <f t="shared" si="18"/>
        <v>20.095000000000002</v>
      </c>
      <c r="F130" s="37">
        <f t="shared" si="18"/>
        <v>-2.157937062937064</v>
      </c>
    </row>
    <row r="131" spans="1:6" x14ac:dyDescent="0.3">
      <c r="A131" s="63"/>
      <c r="B131" s="66"/>
      <c r="C131" s="66"/>
      <c r="D131" s="66"/>
      <c r="E131" s="66"/>
      <c r="F131" s="23"/>
    </row>
    <row r="132" spans="1:6" x14ac:dyDescent="0.3">
      <c r="A132" s="32">
        <v>45047</v>
      </c>
      <c r="B132" s="113">
        <v>25.65</v>
      </c>
      <c r="C132" s="4">
        <f>B132/1.43</f>
        <v>17.937062937062937</v>
      </c>
      <c r="D132" s="2">
        <v>19.64</v>
      </c>
      <c r="E132" s="4">
        <f>D132-0.15</f>
        <v>19.490000000000002</v>
      </c>
      <c r="F132" s="4">
        <f>C132-E132</f>
        <v>-1.5529370629370653</v>
      </c>
    </row>
    <row r="133" spans="1:6" x14ac:dyDescent="0.3">
      <c r="A133" s="32">
        <v>45048</v>
      </c>
      <c r="B133" s="113">
        <v>25.65</v>
      </c>
      <c r="C133" s="4">
        <f t="shared" ref="C133:C155" si="19">B133/1.43</f>
        <v>17.937062937062937</v>
      </c>
      <c r="D133" s="2">
        <v>19.79</v>
      </c>
      <c r="E133" s="4">
        <f t="shared" ref="E133:E162" si="20">D133-0.15</f>
        <v>19.64</v>
      </c>
      <c r="F133" s="4">
        <f t="shared" ref="F133:F161" si="21">C133-E133</f>
        <v>-1.7029370629370639</v>
      </c>
    </row>
    <row r="134" spans="1:6" x14ac:dyDescent="0.3">
      <c r="A134" s="32">
        <v>45049</v>
      </c>
      <c r="B134" s="113">
        <v>25.65</v>
      </c>
      <c r="C134" s="4">
        <f t="shared" si="19"/>
        <v>17.937062937062937</v>
      </c>
      <c r="D134" s="2">
        <v>19.29</v>
      </c>
      <c r="E134" s="4">
        <f t="shared" si="20"/>
        <v>19.14</v>
      </c>
      <c r="F134" s="4">
        <f t="shared" si="21"/>
        <v>-1.2029370629370639</v>
      </c>
    </row>
    <row r="135" spans="1:6" x14ac:dyDescent="0.3">
      <c r="A135" s="32">
        <v>45050</v>
      </c>
      <c r="B135" s="113">
        <v>25.65</v>
      </c>
      <c r="C135" s="4">
        <f t="shared" si="19"/>
        <v>17.937062937062937</v>
      </c>
      <c r="D135" s="2">
        <v>18.989999999999998</v>
      </c>
      <c r="E135" s="4">
        <f t="shared" si="20"/>
        <v>18.84</v>
      </c>
      <c r="F135" s="4">
        <f t="shared" si="21"/>
        <v>-0.90293706293706322</v>
      </c>
    </row>
    <row r="136" spans="1:6" x14ac:dyDescent="0.3">
      <c r="A136" s="32">
        <v>45051</v>
      </c>
      <c r="B136" s="113">
        <v>25.65</v>
      </c>
      <c r="C136" s="4">
        <f t="shared" si="19"/>
        <v>17.937062937062937</v>
      </c>
      <c r="D136" s="2">
        <v>18.989999999999998</v>
      </c>
      <c r="E136" s="4">
        <f t="shared" si="20"/>
        <v>18.84</v>
      </c>
      <c r="F136" s="4">
        <f t="shared" si="21"/>
        <v>-0.90293706293706322</v>
      </c>
    </row>
    <row r="137" spans="1:6" x14ac:dyDescent="0.3">
      <c r="A137" s="32">
        <v>45052</v>
      </c>
      <c r="B137" s="113">
        <v>25.65</v>
      </c>
      <c r="C137" s="4">
        <f t="shared" si="19"/>
        <v>17.937062937062937</v>
      </c>
      <c r="D137" s="2">
        <v>18.989999999999998</v>
      </c>
      <c r="E137" s="4">
        <f t="shared" si="20"/>
        <v>18.84</v>
      </c>
      <c r="F137" s="4">
        <f t="shared" si="21"/>
        <v>-0.90293706293706322</v>
      </c>
    </row>
    <row r="138" spans="1:6" x14ac:dyDescent="0.3">
      <c r="A138" s="32">
        <v>45053</v>
      </c>
      <c r="B138" s="113">
        <v>25.65</v>
      </c>
      <c r="C138" s="4">
        <f t="shared" si="19"/>
        <v>17.937062937062937</v>
      </c>
      <c r="D138" s="2">
        <v>18.989999999999998</v>
      </c>
      <c r="E138" s="4">
        <f t="shared" si="20"/>
        <v>18.84</v>
      </c>
      <c r="F138" s="4">
        <f t="shared" si="21"/>
        <v>-0.90293706293706322</v>
      </c>
    </row>
    <row r="139" spans="1:6" x14ac:dyDescent="0.3">
      <c r="A139" s="32">
        <v>45054</v>
      </c>
      <c r="B139" s="113">
        <v>25.65</v>
      </c>
      <c r="C139" s="4">
        <f t="shared" si="19"/>
        <v>17.937062937062937</v>
      </c>
      <c r="D139" s="2">
        <v>18.89</v>
      </c>
      <c r="E139" s="4">
        <f t="shared" si="20"/>
        <v>18.740000000000002</v>
      </c>
      <c r="F139" s="4">
        <f t="shared" si="21"/>
        <v>-0.80293706293706535</v>
      </c>
    </row>
    <row r="140" spans="1:6" x14ac:dyDescent="0.3">
      <c r="A140" s="32">
        <v>45055</v>
      </c>
      <c r="B140" s="113">
        <v>25.65</v>
      </c>
      <c r="C140" s="4">
        <f t="shared" si="19"/>
        <v>17.937062937062937</v>
      </c>
      <c r="D140" s="2">
        <v>18.89</v>
      </c>
      <c r="E140" s="4">
        <f t="shared" si="20"/>
        <v>18.740000000000002</v>
      </c>
      <c r="F140" s="4">
        <f t="shared" si="21"/>
        <v>-0.80293706293706535</v>
      </c>
    </row>
    <row r="141" spans="1:6" x14ac:dyDescent="0.3">
      <c r="A141" s="32">
        <v>45056</v>
      </c>
      <c r="B141" s="113">
        <v>25.65</v>
      </c>
      <c r="C141" s="4">
        <f t="shared" si="19"/>
        <v>17.937062937062937</v>
      </c>
      <c r="D141" s="2">
        <v>18.989999999999998</v>
      </c>
      <c r="E141" s="4">
        <f t="shared" si="20"/>
        <v>18.84</v>
      </c>
      <c r="F141" s="4">
        <f t="shared" si="21"/>
        <v>-0.90293706293706322</v>
      </c>
    </row>
    <row r="142" spans="1:6" x14ac:dyDescent="0.3">
      <c r="A142" s="32">
        <v>45057</v>
      </c>
      <c r="B142" s="113">
        <v>25.65</v>
      </c>
      <c r="C142" s="4">
        <f t="shared" si="19"/>
        <v>17.937062937062937</v>
      </c>
      <c r="D142" s="2">
        <v>19.190000000000001</v>
      </c>
      <c r="E142" s="4">
        <f t="shared" si="20"/>
        <v>19.040000000000003</v>
      </c>
      <c r="F142" s="4">
        <f t="shared" si="21"/>
        <v>-1.1029370629370661</v>
      </c>
    </row>
    <row r="143" spans="1:6" x14ac:dyDescent="0.3">
      <c r="A143" s="32">
        <v>45058</v>
      </c>
      <c r="B143" s="113">
        <v>25.65</v>
      </c>
      <c r="C143" s="4">
        <f t="shared" si="19"/>
        <v>17.937062937062937</v>
      </c>
      <c r="D143" s="2">
        <v>19.190000000000001</v>
      </c>
      <c r="E143" s="4">
        <f t="shared" si="20"/>
        <v>19.040000000000003</v>
      </c>
      <c r="F143" s="4">
        <f t="shared" si="21"/>
        <v>-1.1029370629370661</v>
      </c>
    </row>
    <row r="144" spans="1:6" x14ac:dyDescent="0.3">
      <c r="A144" s="32">
        <v>45059</v>
      </c>
      <c r="B144" s="113">
        <v>25.65</v>
      </c>
      <c r="C144" s="4">
        <f t="shared" si="19"/>
        <v>17.937062937062937</v>
      </c>
      <c r="D144" s="2">
        <v>19.190000000000001</v>
      </c>
      <c r="E144" s="4">
        <f t="shared" si="20"/>
        <v>19.040000000000003</v>
      </c>
      <c r="F144" s="4">
        <f t="shared" si="21"/>
        <v>-1.1029370629370661</v>
      </c>
    </row>
    <row r="145" spans="1:6" x14ac:dyDescent="0.3">
      <c r="A145" s="32">
        <v>45060</v>
      </c>
      <c r="B145" s="113">
        <v>25.65</v>
      </c>
      <c r="C145" s="4">
        <f t="shared" si="19"/>
        <v>17.937062937062937</v>
      </c>
      <c r="D145" s="2">
        <v>19.190000000000001</v>
      </c>
      <c r="E145" s="4">
        <f t="shared" si="20"/>
        <v>19.040000000000003</v>
      </c>
      <c r="F145" s="4">
        <f t="shared" si="21"/>
        <v>-1.1029370629370661</v>
      </c>
    </row>
    <row r="146" spans="1:6" x14ac:dyDescent="0.3">
      <c r="A146" s="32">
        <v>45061</v>
      </c>
      <c r="B146" s="113">
        <v>25.65</v>
      </c>
      <c r="C146" s="4">
        <f t="shared" si="19"/>
        <v>17.937062937062937</v>
      </c>
      <c r="D146" s="2">
        <v>19.190000000000001</v>
      </c>
      <c r="E146" s="4">
        <f t="shared" si="20"/>
        <v>19.040000000000003</v>
      </c>
      <c r="F146" s="4">
        <f t="shared" si="21"/>
        <v>-1.1029370629370661</v>
      </c>
    </row>
    <row r="147" spans="1:6" x14ac:dyDescent="0.3">
      <c r="A147" s="32">
        <v>45062</v>
      </c>
      <c r="B147" s="113">
        <v>25.65</v>
      </c>
      <c r="C147" s="4">
        <f t="shared" si="19"/>
        <v>17.937062937062937</v>
      </c>
      <c r="D147" s="2">
        <v>19.34</v>
      </c>
      <c r="E147" s="4">
        <f t="shared" si="20"/>
        <v>19.190000000000001</v>
      </c>
      <c r="F147" s="4">
        <f t="shared" si="21"/>
        <v>-1.2529370629370646</v>
      </c>
    </row>
    <row r="148" spans="1:6" x14ac:dyDescent="0.3">
      <c r="A148" s="32">
        <v>45063</v>
      </c>
      <c r="B148" s="113">
        <v>25.65</v>
      </c>
      <c r="C148" s="4">
        <f t="shared" si="19"/>
        <v>17.937062937062937</v>
      </c>
      <c r="D148" s="2">
        <v>19.239999999999998</v>
      </c>
      <c r="E148" s="4">
        <f t="shared" si="20"/>
        <v>19.09</v>
      </c>
      <c r="F148" s="4">
        <f t="shared" si="21"/>
        <v>-1.1529370629370632</v>
      </c>
    </row>
    <row r="149" spans="1:6" x14ac:dyDescent="0.3">
      <c r="A149" s="32">
        <v>45064</v>
      </c>
      <c r="B149" s="113">
        <v>25.65</v>
      </c>
      <c r="C149" s="4">
        <f t="shared" si="19"/>
        <v>17.937062937062937</v>
      </c>
      <c r="D149" s="2">
        <v>19.239999999999998</v>
      </c>
      <c r="E149" s="4">
        <f t="shared" si="20"/>
        <v>19.09</v>
      </c>
      <c r="F149" s="4">
        <f t="shared" si="21"/>
        <v>-1.1529370629370632</v>
      </c>
    </row>
    <row r="150" spans="1:6" x14ac:dyDescent="0.3">
      <c r="A150" s="32">
        <v>45065</v>
      </c>
      <c r="B150" s="113">
        <v>25.65</v>
      </c>
      <c r="C150" s="4">
        <f t="shared" si="19"/>
        <v>17.937062937062937</v>
      </c>
      <c r="D150" s="2">
        <v>19.54</v>
      </c>
      <c r="E150" s="4">
        <f t="shared" si="20"/>
        <v>19.39</v>
      </c>
      <c r="F150" s="4">
        <f t="shared" si="21"/>
        <v>-1.4529370629370639</v>
      </c>
    </row>
    <row r="151" spans="1:6" x14ac:dyDescent="0.3">
      <c r="A151" s="32">
        <v>45066</v>
      </c>
      <c r="B151" s="113">
        <v>25.65</v>
      </c>
      <c r="C151" s="4">
        <f t="shared" si="19"/>
        <v>17.937062937062937</v>
      </c>
      <c r="D151" s="2">
        <v>19.54</v>
      </c>
      <c r="E151" s="4">
        <f t="shared" si="20"/>
        <v>19.39</v>
      </c>
      <c r="F151" s="4">
        <f t="shared" si="21"/>
        <v>-1.4529370629370639</v>
      </c>
    </row>
    <row r="152" spans="1:6" x14ac:dyDescent="0.3">
      <c r="A152" s="32">
        <v>45067</v>
      </c>
      <c r="B152" s="113">
        <v>25.65</v>
      </c>
      <c r="C152" s="4">
        <f t="shared" si="19"/>
        <v>17.937062937062937</v>
      </c>
      <c r="D152" s="2">
        <v>19.54</v>
      </c>
      <c r="E152" s="4">
        <f t="shared" si="20"/>
        <v>19.39</v>
      </c>
      <c r="F152" s="4">
        <f t="shared" si="21"/>
        <v>-1.4529370629370639</v>
      </c>
    </row>
    <row r="153" spans="1:6" x14ac:dyDescent="0.3">
      <c r="A153" s="32">
        <v>45068</v>
      </c>
      <c r="B153" s="113">
        <v>25.65</v>
      </c>
      <c r="C153" s="4">
        <f t="shared" si="19"/>
        <v>17.937062937062937</v>
      </c>
      <c r="D153" s="2">
        <v>19.54</v>
      </c>
      <c r="E153" s="4">
        <f t="shared" si="20"/>
        <v>19.39</v>
      </c>
      <c r="F153" s="4">
        <f t="shared" si="21"/>
        <v>-1.4529370629370639</v>
      </c>
    </row>
    <row r="154" spans="1:6" x14ac:dyDescent="0.3">
      <c r="A154" s="32">
        <v>45069</v>
      </c>
      <c r="B154" s="113">
        <v>25.65</v>
      </c>
      <c r="C154" s="4">
        <f t="shared" si="19"/>
        <v>17.937062937062937</v>
      </c>
      <c r="D154" s="2">
        <v>19.690000000000001</v>
      </c>
      <c r="E154" s="4">
        <f t="shared" si="20"/>
        <v>19.540000000000003</v>
      </c>
      <c r="F154" s="4">
        <f t="shared" si="21"/>
        <v>-1.6029370629370661</v>
      </c>
    </row>
    <row r="155" spans="1:6" x14ac:dyDescent="0.3">
      <c r="A155" s="32">
        <v>45070</v>
      </c>
      <c r="B155" s="113">
        <v>25.65</v>
      </c>
      <c r="C155" s="4">
        <f t="shared" si="19"/>
        <v>17.937062937062937</v>
      </c>
      <c r="D155" s="2">
        <v>19.940000000000001</v>
      </c>
      <c r="E155" s="4">
        <f t="shared" si="20"/>
        <v>19.790000000000003</v>
      </c>
      <c r="F155" s="4">
        <f t="shared" si="21"/>
        <v>-1.8529370629370661</v>
      </c>
    </row>
    <row r="156" spans="1:6" x14ac:dyDescent="0.3">
      <c r="A156" s="32">
        <v>45071</v>
      </c>
      <c r="B156" s="113">
        <v>25.65</v>
      </c>
      <c r="C156" s="4">
        <f>B156/1.43</f>
        <v>17.937062937062937</v>
      </c>
      <c r="D156" s="2">
        <v>20.04</v>
      </c>
      <c r="E156" s="4">
        <f t="shared" si="20"/>
        <v>19.89</v>
      </c>
      <c r="F156" s="4">
        <f t="shared" si="21"/>
        <v>-1.9529370629370639</v>
      </c>
    </row>
    <row r="157" spans="1:6" x14ac:dyDescent="0.3">
      <c r="A157" s="32">
        <v>45072</v>
      </c>
      <c r="B157" s="113">
        <v>25.65</v>
      </c>
      <c r="C157" s="4">
        <f t="shared" ref="C157:C162" si="22">B157/1.43</f>
        <v>17.937062937062937</v>
      </c>
      <c r="D157" s="2">
        <v>19.84</v>
      </c>
      <c r="E157" s="4">
        <f t="shared" si="20"/>
        <v>19.690000000000001</v>
      </c>
      <c r="F157" s="4">
        <f t="shared" si="21"/>
        <v>-1.7529370629370646</v>
      </c>
    </row>
    <row r="158" spans="1:6" x14ac:dyDescent="0.3">
      <c r="A158" s="32">
        <v>45073</v>
      </c>
      <c r="B158" s="113">
        <v>25.65</v>
      </c>
      <c r="C158" s="4">
        <f t="shared" si="22"/>
        <v>17.937062937062937</v>
      </c>
      <c r="D158" s="2">
        <v>19.84</v>
      </c>
      <c r="E158" s="4">
        <f t="shared" si="20"/>
        <v>19.690000000000001</v>
      </c>
      <c r="F158" s="4">
        <f t="shared" si="21"/>
        <v>-1.7529370629370646</v>
      </c>
    </row>
    <row r="159" spans="1:6" x14ac:dyDescent="0.3">
      <c r="A159" s="32">
        <v>45074</v>
      </c>
      <c r="B159" s="113">
        <v>25.65</v>
      </c>
      <c r="C159" s="4">
        <f t="shared" si="22"/>
        <v>17.937062937062937</v>
      </c>
      <c r="D159" s="2">
        <v>19.84</v>
      </c>
      <c r="E159" s="4">
        <f t="shared" si="20"/>
        <v>19.690000000000001</v>
      </c>
      <c r="F159" s="4">
        <f t="shared" si="21"/>
        <v>-1.7529370629370646</v>
      </c>
    </row>
    <row r="160" spans="1:6" x14ac:dyDescent="0.3">
      <c r="A160" s="32">
        <v>45075</v>
      </c>
      <c r="B160" s="113">
        <v>25.65</v>
      </c>
      <c r="C160" s="4">
        <f t="shared" si="22"/>
        <v>17.937062937062937</v>
      </c>
      <c r="D160" s="2">
        <v>19.84</v>
      </c>
      <c r="E160" s="4">
        <f t="shared" si="20"/>
        <v>19.690000000000001</v>
      </c>
      <c r="F160" s="4">
        <f t="shared" si="21"/>
        <v>-1.7529370629370646</v>
      </c>
    </row>
    <row r="161" spans="1:6" x14ac:dyDescent="0.3">
      <c r="A161" s="32">
        <v>45076</v>
      </c>
      <c r="B161" s="113">
        <v>25.65</v>
      </c>
      <c r="C161" s="4">
        <f t="shared" si="22"/>
        <v>17.937062937062937</v>
      </c>
      <c r="D161" s="2">
        <v>19.84</v>
      </c>
      <c r="E161" s="4">
        <f t="shared" si="20"/>
        <v>19.690000000000001</v>
      </c>
      <c r="F161" s="4">
        <f t="shared" si="21"/>
        <v>-1.7529370629370646</v>
      </c>
    </row>
    <row r="162" spans="1:6" ht="13.5" thickBot="1" x14ac:dyDescent="0.35">
      <c r="A162" s="34">
        <v>45077</v>
      </c>
      <c r="B162" s="115">
        <v>25.65</v>
      </c>
      <c r="C162" s="10">
        <f t="shared" si="22"/>
        <v>17.937062937062937</v>
      </c>
      <c r="D162" s="9">
        <v>19.690000000000001</v>
      </c>
      <c r="E162" s="10">
        <f t="shared" si="20"/>
        <v>19.540000000000003</v>
      </c>
      <c r="F162" s="10">
        <f>C162-E162</f>
        <v>-1.6029370629370661</v>
      </c>
    </row>
    <row r="163" spans="1:6" x14ac:dyDescent="0.3">
      <c r="A163" s="36" t="s">
        <v>6</v>
      </c>
      <c r="B163" s="37">
        <f>AVERAGE(B132:B162)</f>
        <v>25.649999999999984</v>
      </c>
      <c r="C163" s="37">
        <f t="shared" ref="C163:F163" si="23">AVERAGE(C132:C162)</f>
        <v>17.937062937062937</v>
      </c>
      <c r="D163" s="37">
        <f t="shared" si="23"/>
        <v>19.417419354838714</v>
      </c>
      <c r="E163" s="37">
        <f t="shared" si="23"/>
        <v>19.267419354838712</v>
      </c>
      <c r="F163" s="37">
        <f t="shared" si="23"/>
        <v>-1.3303564177757743</v>
      </c>
    </row>
    <row r="164" spans="1:6" x14ac:dyDescent="0.3">
      <c r="A164" s="63"/>
      <c r="B164" s="66"/>
      <c r="C164" s="66"/>
      <c r="D164" s="66"/>
      <c r="E164" s="66"/>
      <c r="F164" s="23"/>
    </row>
    <row r="165" spans="1:6" x14ac:dyDescent="0.3">
      <c r="A165" s="32">
        <v>45078</v>
      </c>
      <c r="B165" s="113">
        <v>25.65</v>
      </c>
      <c r="C165" s="4">
        <f>B165/1.43</f>
        <v>17.937062937062937</v>
      </c>
      <c r="D165" s="2">
        <v>19.79</v>
      </c>
      <c r="E165" s="4">
        <f>D165-0.15</f>
        <v>19.64</v>
      </c>
      <c r="F165" s="4">
        <f>C165-E165</f>
        <v>-1.7029370629370639</v>
      </c>
    </row>
    <row r="166" spans="1:6" x14ac:dyDescent="0.3">
      <c r="A166" s="32">
        <v>45079</v>
      </c>
      <c r="B166" s="113">
        <v>25.65</v>
      </c>
      <c r="C166" s="4">
        <f t="shared" ref="C166:C188" si="24">B166/1.43</f>
        <v>17.937062937062937</v>
      </c>
      <c r="D166" s="2">
        <v>19.89</v>
      </c>
      <c r="E166" s="4">
        <f t="shared" ref="E166:E194" si="25">D166-0.15</f>
        <v>19.740000000000002</v>
      </c>
      <c r="F166" s="4">
        <f t="shared" ref="F166:F194" si="26">C166-E166</f>
        <v>-1.8029370629370653</v>
      </c>
    </row>
    <row r="167" spans="1:6" x14ac:dyDescent="0.3">
      <c r="A167" s="32">
        <v>45080</v>
      </c>
      <c r="B167" s="113">
        <v>25.65</v>
      </c>
      <c r="C167" s="4">
        <f t="shared" si="24"/>
        <v>17.937062937062937</v>
      </c>
      <c r="D167" s="2">
        <v>19.89</v>
      </c>
      <c r="E167" s="4">
        <f t="shared" si="25"/>
        <v>19.740000000000002</v>
      </c>
      <c r="F167" s="4">
        <f t="shared" si="26"/>
        <v>-1.8029370629370653</v>
      </c>
    </row>
    <row r="168" spans="1:6" x14ac:dyDescent="0.3">
      <c r="A168" s="32">
        <v>45081</v>
      </c>
      <c r="B168" s="113">
        <v>25.65</v>
      </c>
      <c r="C168" s="4">
        <f t="shared" si="24"/>
        <v>17.937062937062937</v>
      </c>
      <c r="D168" s="2">
        <v>19.89</v>
      </c>
      <c r="E168" s="4">
        <f t="shared" si="25"/>
        <v>19.740000000000002</v>
      </c>
      <c r="F168" s="4">
        <f t="shared" si="26"/>
        <v>-1.8029370629370653</v>
      </c>
    </row>
    <row r="169" spans="1:6" x14ac:dyDescent="0.3">
      <c r="A169" s="32">
        <v>45082</v>
      </c>
      <c r="B169" s="113">
        <v>25.65</v>
      </c>
      <c r="C169" s="4">
        <f t="shared" si="24"/>
        <v>17.937062937062937</v>
      </c>
      <c r="D169" s="2">
        <v>19.89</v>
      </c>
      <c r="E169" s="4">
        <f t="shared" si="25"/>
        <v>19.740000000000002</v>
      </c>
      <c r="F169" s="4">
        <f t="shared" si="26"/>
        <v>-1.8029370629370653</v>
      </c>
    </row>
    <row r="170" spans="1:6" x14ac:dyDescent="0.3">
      <c r="A170" s="32">
        <v>45083</v>
      </c>
      <c r="B170" s="113">
        <v>25.65</v>
      </c>
      <c r="C170" s="4">
        <f t="shared" si="24"/>
        <v>17.937062937062937</v>
      </c>
      <c r="D170" s="2">
        <v>19.89</v>
      </c>
      <c r="E170" s="4">
        <f t="shared" si="25"/>
        <v>19.740000000000002</v>
      </c>
      <c r="F170" s="4">
        <f t="shared" si="26"/>
        <v>-1.8029370629370653</v>
      </c>
    </row>
    <row r="171" spans="1:6" x14ac:dyDescent="0.3">
      <c r="A171" s="32">
        <v>45084</v>
      </c>
      <c r="B171" s="113">
        <v>25.65</v>
      </c>
      <c r="C171" s="4">
        <f t="shared" si="24"/>
        <v>17.937062937062937</v>
      </c>
      <c r="D171" s="2">
        <v>19.989999999999998</v>
      </c>
      <c r="E171" s="4">
        <f t="shared" si="25"/>
        <v>19.84</v>
      </c>
      <c r="F171" s="4">
        <f t="shared" si="26"/>
        <v>-1.9029370629370632</v>
      </c>
    </row>
    <row r="172" spans="1:6" x14ac:dyDescent="0.3">
      <c r="A172" s="32">
        <v>45085</v>
      </c>
      <c r="B172" s="113">
        <v>25.65</v>
      </c>
      <c r="C172" s="4">
        <f t="shared" si="24"/>
        <v>17.937062937062937</v>
      </c>
      <c r="D172" s="2">
        <v>20.29</v>
      </c>
      <c r="E172" s="4">
        <f t="shared" si="25"/>
        <v>20.14</v>
      </c>
      <c r="F172" s="4">
        <f t="shared" si="26"/>
        <v>-2.2029370629370639</v>
      </c>
    </row>
    <row r="173" spans="1:6" x14ac:dyDescent="0.3">
      <c r="A173" s="32">
        <v>45086</v>
      </c>
      <c r="B173" s="113">
        <v>25.65</v>
      </c>
      <c r="C173" s="4">
        <f t="shared" si="24"/>
        <v>17.937062937062937</v>
      </c>
      <c r="D173" s="2">
        <v>20.190000000000001</v>
      </c>
      <c r="E173" s="4">
        <f t="shared" si="25"/>
        <v>20.040000000000003</v>
      </c>
      <c r="F173" s="4">
        <f t="shared" si="26"/>
        <v>-2.1029370629370661</v>
      </c>
    </row>
    <row r="174" spans="1:6" x14ac:dyDescent="0.3">
      <c r="A174" s="32">
        <v>45087</v>
      </c>
      <c r="B174" s="113">
        <v>25.65</v>
      </c>
      <c r="C174" s="4">
        <f t="shared" si="24"/>
        <v>17.937062937062937</v>
      </c>
      <c r="D174" s="2">
        <v>20.190000000000001</v>
      </c>
      <c r="E174" s="4">
        <f t="shared" si="25"/>
        <v>20.040000000000003</v>
      </c>
      <c r="F174" s="4">
        <f t="shared" si="26"/>
        <v>-2.1029370629370661</v>
      </c>
    </row>
    <row r="175" spans="1:6" x14ac:dyDescent="0.3">
      <c r="A175" s="32">
        <v>45088</v>
      </c>
      <c r="B175" s="113">
        <v>25.65</v>
      </c>
      <c r="C175" s="4">
        <f t="shared" si="24"/>
        <v>17.937062937062937</v>
      </c>
      <c r="D175" s="2">
        <v>20.190000000000001</v>
      </c>
      <c r="E175" s="4">
        <f t="shared" si="25"/>
        <v>20.040000000000003</v>
      </c>
      <c r="F175" s="4">
        <f t="shared" si="26"/>
        <v>-2.1029370629370661</v>
      </c>
    </row>
    <row r="176" spans="1:6" x14ac:dyDescent="0.3">
      <c r="A176" s="32">
        <v>45089</v>
      </c>
      <c r="B176" s="113">
        <v>25.65</v>
      </c>
      <c r="C176" s="4">
        <f t="shared" si="24"/>
        <v>17.937062937062937</v>
      </c>
      <c r="D176" s="2">
        <v>20.09</v>
      </c>
      <c r="E176" s="4">
        <f t="shared" si="25"/>
        <v>19.940000000000001</v>
      </c>
      <c r="F176" s="4">
        <f t="shared" si="26"/>
        <v>-2.0029370629370646</v>
      </c>
    </row>
    <row r="177" spans="1:6" x14ac:dyDescent="0.3">
      <c r="A177" s="32">
        <v>45090</v>
      </c>
      <c r="B177" s="113">
        <v>25.65</v>
      </c>
      <c r="C177" s="4">
        <f t="shared" si="24"/>
        <v>17.937062937062937</v>
      </c>
      <c r="D177" s="2">
        <v>19.739999999999998</v>
      </c>
      <c r="E177" s="4">
        <f t="shared" si="25"/>
        <v>19.59</v>
      </c>
      <c r="F177" s="4">
        <f t="shared" si="26"/>
        <v>-1.6529370629370632</v>
      </c>
    </row>
    <row r="178" spans="1:6" x14ac:dyDescent="0.3">
      <c r="A178" s="32">
        <v>45091</v>
      </c>
      <c r="B178" s="113">
        <v>25.65</v>
      </c>
      <c r="C178" s="4">
        <f t="shared" si="24"/>
        <v>17.937062937062937</v>
      </c>
      <c r="D178" s="2">
        <v>19.739999999999998</v>
      </c>
      <c r="E178" s="4">
        <f t="shared" si="25"/>
        <v>19.59</v>
      </c>
      <c r="F178" s="4">
        <f t="shared" si="26"/>
        <v>-1.6529370629370632</v>
      </c>
    </row>
    <row r="179" spans="1:6" x14ac:dyDescent="0.3">
      <c r="A179" s="32">
        <v>45092</v>
      </c>
      <c r="B179" s="113">
        <v>25.65</v>
      </c>
      <c r="C179" s="4">
        <f t="shared" si="24"/>
        <v>17.937062937062937</v>
      </c>
      <c r="D179" s="2">
        <v>19.739999999999998</v>
      </c>
      <c r="E179" s="4">
        <f t="shared" si="25"/>
        <v>19.59</v>
      </c>
      <c r="F179" s="4">
        <f t="shared" si="26"/>
        <v>-1.6529370629370632</v>
      </c>
    </row>
    <row r="180" spans="1:6" x14ac:dyDescent="0.3">
      <c r="A180" s="32">
        <v>45093</v>
      </c>
      <c r="B180" s="113">
        <v>25.65</v>
      </c>
      <c r="C180" s="4">
        <f t="shared" si="24"/>
        <v>17.937062937062937</v>
      </c>
      <c r="D180" s="2">
        <v>19.989999999999998</v>
      </c>
      <c r="E180" s="4">
        <f t="shared" si="25"/>
        <v>19.84</v>
      </c>
      <c r="F180" s="4">
        <f t="shared" si="26"/>
        <v>-1.9029370629370632</v>
      </c>
    </row>
    <row r="181" spans="1:6" x14ac:dyDescent="0.3">
      <c r="A181" s="32">
        <v>45094</v>
      </c>
      <c r="B181" s="113">
        <v>25.65</v>
      </c>
      <c r="C181" s="4">
        <f t="shared" si="24"/>
        <v>17.937062937062937</v>
      </c>
      <c r="D181" s="2">
        <v>19.989999999999998</v>
      </c>
      <c r="E181" s="4">
        <f t="shared" si="25"/>
        <v>19.84</v>
      </c>
      <c r="F181" s="4">
        <f t="shared" si="26"/>
        <v>-1.9029370629370632</v>
      </c>
    </row>
    <row r="182" spans="1:6" x14ac:dyDescent="0.3">
      <c r="A182" s="32">
        <v>45095</v>
      </c>
      <c r="B182" s="113">
        <v>25.65</v>
      </c>
      <c r="C182" s="4">
        <f t="shared" si="24"/>
        <v>17.937062937062937</v>
      </c>
      <c r="D182" s="2">
        <v>19.989999999999998</v>
      </c>
      <c r="E182" s="4">
        <f t="shared" si="25"/>
        <v>19.84</v>
      </c>
      <c r="F182" s="4">
        <f t="shared" si="26"/>
        <v>-1.9029370629370632</v>
      </c>
    </row>
    <row r="183" spans="1:6" x14ac:dyDescent="0.3">
      <c r="A183" s="32">
        <v>45096</v>
      </c>
      <c r="B183" s="113">
        <v>25.65</v>
      </c>
      <c r="C183" s="4">
        <f t="shared" si="24"/>
        <v>17.937062937062937</v>
      </c>
      <c r="D183" s="2">
        <v>19.989999999999998</v>
      </c>
      <c r="E183" s="4">
        <f t="shared" si="25"/>
        <v>19.84</v>
      </c>
      <c r="F183" s="4">
        <f t="shared" si="26"/>
        <v>-1.9029370629370632</v>
      </c>
    </row>
    <row r="184" spans="1:6" x14ac:dyDescent="0.3">
      <c r="A184" s="32">
        <v>45097</v>
      </c>
      <c r="B184" s="113">
        <v>25.65</v>
      </c>
      <c r="C184" s="4">
        <f t="shared" si="24"/>
        <v>17.937062937062937</v>
      </c>
      <c r="D184" s="2">
        <v>20.09</v>
      </c>
      <c r="E184" s="4">
        <f t="shared" si="25"/>
        <v>19.940000000000001</v>
      </c>
      <c r="F184" s="4">
        <f t="shared" si="26"/>
        <v>-2.0029370629370646</v>
      </c>
    </row>
    <row r="185" spans="1:6" x14ac:dyDescent="0.3">
      <c r="A185" s="32">
        <v>45098</v>
      </c>
      <c r="B185" s="113">
        <v>25.65</v>
      </c>
      <c r="C185" s="4">
        <f t="shared" si="24"/>
        <v>17.937062937062937</v>
      </c>
      <c r="D185" s="2">
        <v>19.89</v>
      </c>
      <c r="E185" s="4">
        <f t="shared" si="25"/>
        <v>19.740000000000002</v>
      </c>
      <c r="F185" s="4">
        <f t="shared" si="26"/>
        <v>-1.8029370629370653</v>
      </c>
    </row>
    <row r="186" spans="1:6" x14ac:dyDescent="0.3">
      <c r="A186" s="32">
        <v>45099</v>
      </c>
      <c r="B186" s="113">
        <v>25.65</v>
      </c>
      <c r="C186" s="4">
        <f t="shared" si="24"/>
        <v>17.937062937062937</v>
      </c>
      <c r="D186" s="2">
        <v>19.79</v>
      </c>
      <c r="E186" s="4">
        <f t="shared" si="25"/>
        <v>19.64</v>
      </c>
      <c r="F186" s="4">
        <f t="shared" si="26"/>
        <v>-1.7029370629370639</v>
      </c>
    </row>
    <row r="187" spans="1:6" x14ac:dyDescent="0.3">
      <c r="A187" s="32">
        <v>45100</v>
      </c>
      <c r="B187" s="113">
        <v>25.65</v>
      </c>
      <c r="C187" s="4">
        <f t="shared" si="24"/>
        <v>17.937062937062937</v>
      </c>
      <c r="D187" s="2">
        <v>19.79</v>
      </c>
      <c r="E187" s="4">
        <f t="shared" si="25"/>
        <v>19.64</v>
      </c>
      <c r="F187" s="4">
        <f t="shared" si="26"/>
        <v>-1.7029370629370639</v>
      </c>
    </row>
    <row r="188" spans="1:6" x14ac:dyDescent="0.3">
      <c r="A188" s="32">
        <v>45101</v>
      </c>
      <c r="B188" s="113">
        <v>25.65</v>
      </c>
      <c r="C188" s="4">
        <f t="shared" si="24"/>
        <v>17.937062937062937</v>
      </c>
      <c r="D188" s="2">
        <v>19.79</v>
      </c>
      <c r="E188" s="4">
        <f t="shared" si="25"/>
        <v>19.64</v>
      </c>
      <c r="F188" s="4">
        <f t="shared" si="26"/>
        <v>-1.7029370629370639</v>
      </c>
    </row>
    <row r="189" spans="1:6" x14ac:dyDescent="0.3">
      <c r="A189" s="32">
        <v>45102</v>
      </c>
      <c r="B189" s="113">
        <v>25.65</v>
      </c>
      <c r="C189" s="4">
        <f>B189/1.43</f>
        <v>17.937062937062937</v>
      </c>
      <c r="D189" s="2">
        <v>19.79</v>
      </c>
      <c r="E189" s="4">
        <f t="shared" si="25"/>
        <v>19.64</v>
      </c>
      <c r="F189" s="4">
        <f t="shared" si="26"/>
        <v>-1.7029370629370639</v>
      </c>
    </row>
    <row r="190" spans="1:6" x14ac:dyDescent="0.3">
      <c r="A190" s="32">
        <v>45103</v>
      </c>
      <c r="B190" s="113">
        <v>25.65</v>
      </c>
      <c r="C190" s="4">
        <f t="shared" ref="C190:C194" si="27">B190/1.43</f>
        <v>17.937062937062937</v>
      </c>
      <c r="D190" s="2">
        <v>19.489999999999998</v>
      </c>
      <c r="E190" s="4">
        <f t="shared" si="25"/>
        <v>19.34</v>
      </c>
      <c r="F190" s="4">
        <f t="shared" si="26"/>
        <v>-1.4029370629370632</v>
      </c>
    </row>
    <row r="191" spans="1:6" x14ac:dyDescent="0.3">
      <c r="A191" s="32">
        <v>45104</v>
      </c>
      <c r="B191" s="113">
        <v>25.65</v>
      </c>
      <c r="C191" s="4">
        <f t="shared" si="27"/>
        <v>17.937062937062937</v>
      </c>
      <c r="D191" s="2">
        <v>19.489999999999998</v>
      </c>
      <c r="E191" s="4">
        <f t="shared" si="25"/>
        <v>19.34</v>
      </c>
      <c r="F191" s="4">
        <f t="shared" si="26"/>
        <v>-1.4029370629370632</v>
      </c>
    </row>
    <row r="192" spans="1:6" x14ac:dyDescent="0.3">
      <c r="A192" s="32">
        <v>45105</v>
      </c>
      <c r="B192" s="113">
        <v>25.65</v>
      </c>
      <c r="C192" s="4">
        <f t="shared" si="27"/>
        <v>17.937062937062937</v>
      </c>
      <c r="D192" s="2">
        <v>19.489999999999998</v>
      </c>
      <c r="E192" s="4">
        <f t="shared" si="25"/>
        <v>19.34</v>
      </c>
      <c r="F192" s="4">
        <f t="shared" si="26"/>
        <v>-1.4029370629370632</v>
      </c>
    </row>
    <row r="193" spans="1:6" x14ac:dyDescent="0.3">
      <c r="A193" s="32">
        <v>45106</v>
      </c>
      <c r="B193" s="113">
        <v>25.65</v>
      </c>
      <c r="C193" s="4">
        <f t="shared" si="27"/>
        <v>17.937062937062937</v>
      </c>
      <c r="D193" s="2">
        <v>19.39</v>
      </c>
      <c r="E193" s="4">
        <f t="shared" si="25"/>
        <v>19.240000000000002</v>
      </c>
      <c r="F193" s="4">
        <f t="shared" si="26"/>
        <v>-1.3029370629370653</v>
      </c>
    </row>
    <row r="194" spans="1:6" ht="13.5" thickBot="1" x14ac:dyDescent="0.35">
      <c r="A194" s="34">
        <v>45107</v>
      </c>
      <c r="B194" s="115">
        <v>25.65</v>
      </c>
      <c r="C194" s="10">
        <f t="shared" si="27"/>
        <v>17.937062937062937</v>
      </c>
      <c r="D194" s="9">
        <v>19.39</v>
      </c>
      <c r="E194" s="10">
        <f t="shared" si="25"/>
        <v>19.240000000000002</v>
      </c>
      <c r="F194" s="10">
        <f t="shared" si="26"/>
        <v>-1.3029370629370653</v>
      </c>
    </row>
    <row r="195" spans="1:6" x14ac:dyDescent="0.3">
      <c r="A195" s="36" t="s">
        <v>7</v>
      </c>
      <c r="B195" s="37">
        <f>AVERAGE(B165:B194)</f>
        <v>25.649999999999984</v>
      </c>
      <c r="C195" s="37">
        <f t="shared" ref="C195:F195" si="28">AVERAGE(C165:C194)</f>
        <v>17.937062937062937</v>
      </c>
      <c r="D195" s="37">
        <f t="shared" si="28"/>
        <v>19.858333333333338</v>
      </c>
      <c r="E195" s="37">
        <f t="shared" si="28"/>
        <v>19.708333333333329</v>
      </c>
      <c r="F195" s="37">
        <f t="shared" si="28"/>
        <v>-1.7712703962703984</v>
      </c>
    </row>
    <row r="196" spans="1:6" x14ac:dyDescent="0.3">
      <c r="A196" s="63"/>
      <c r="B196" s="66"/>
      <c r="C196" s="66"/>
      <c r="D196" s="66"/>
      <c r="E196" s="66"/>
      <c r="F196" s="23"/>
    </row>
    <row r="197" spans="1:6" x14ac:dyDescent="0.3">
      <c r="A197" s="32">
        <v>45108</v>
      </c>
      <c r="B197" s="113">
        <v>25.65</v>
      </c>
      <c r="C197" s="4">
        <f>B197/1.43</f>
        <v>17.937062937062937</v>
      </c>
      <c r="D197" s="106">
        <v>19.39</v>
      </c>
      <c r="E197" s="4">
        <f>D197-0.15</f>
        <v>19.240000000000002</v>
      </c>
      <c r="F197" s="4">
        <f>C197-E197</f>
        <v>-1.3029370629370653</v>
      </c>
    </row>
    <row r="198" spans="1:6" x14ac:dyDescent="0.3">
      <c r="A198" s="32">
        <v>45109</v>
      </c>
      <c r="B198" s="113">
        <v>25.65</v>
      </c>
      <c r="C198" s="4">
        <f t="shared" ref="C198:C220" si="29">B198/1.43</f>
        <v>17.937062937062937</v>
      </c>
      <c r="D198" s="106">
        <v>19.39</v>
      </c>
      <c r="E198" s="4">
        <f t="shared" ref="E198:E227" si="30">D198-0.15</f>
        <v>19.240000000000002</v>
      </c>
      <c r="F198" s="4">
        <f t="shared" ref="F198:F226" si="31">C198-E198</f>
        <v>-1.3029370629370653</v>
      </c>
    </row>
    <row r="199" spans="1:6" x14ac:dyDescent="0.3">
      <c r="A199" s="32">
        <v>45110</v>
      </c>
      <c r="B199" s="113">
        <v>25.65</v>
      </c>
      <c r="C199" s="4">
        <f t="shared" si="29"/>
        <v>17.937062937062937</v>
      </c>
      <c r="D199" s="106">
        <v>19.690000000000001</v>
      </c>
      <c r="E199" s="4">
        <f t="shared" si="30"/>
        <v>19.540000000000003</v>
      </c>
      <c r="F199" s="4">
        <f t="shared" si="31"/>
        <v>-1.6029370629370661</v>
      </c>
    </row>
    <row r="200" spans="1:6" x14ac:dyDescent="0.3">
      <c r="A200" s="32">
        <v>45111</v>
      </c>
      <c r="B200" s="113">
        <v>25.65</v>
      </c>
      <c r="C200" s="4">
        <f t="shared" si="29"/>
        <v>17.937062937062937</v>
      </c>
      <c r="D200" s="106">
        <v>19.690000000000001</v>
      </c>
      <c r="E200" s="4">
        <f t="shared" si="30"/>
        <v>19.540000000000003</v>
      </c>
      <c r="F200" s="4">
        <f t="shared" si="31"/>
        <v>-1.6029370629370661</v>
      </c>
    </row>
    <row r="201" spans="1:6" x14ac:dyDescent="0.3">
      <c r="A201" s="32">
        <v>45112</v>
      </c>
      <c r="B201" s="113">
        <v>25.65</v>
      </c>
      <c r="C201" s="4">
        <f t="shared" si="29"/>
        <v>17.937062937062937</v>
      </c>
      <c r="D201" s="106">
        <v>19.690000000000001</v>
      </c>
      <c r="E201" s="4">
        <f t="shared" si="30"/>
        <v>19.540000000000003</v>
      </c>
      <c r="F201" s="4">
        <f t="shared" si="31"/>
        <v>-1.6029370629370661</v>
      </c>
    </row>
    <row r="202" spans="1:6" x14ac:dyDescent="0.3">
      <c r="A202" s="32">
        <v>45113</v>
      </c>
      <c r="B202" s="113">
        <v>25.65</v>
      </c>
      <c r="C202" s="4">
        <f t="shared" si="29"/>
        <v>17.937062937062937</v>
      </c>
      <c r="D202" s="106">
        <v>19.690000000000001</v>
      </c>
      <c r="E202" s="4">
        <f t="shared" si="30"/>
        <v>19.540000000000003</v>
      </c>
      <c r="F202" s="4">
        <f t="shared" si="31"/>
        <v>-1.6029370629370661</v>
      </c>
    </row>
    <row r="203" spans="1:6" x14ac:dyDescent="0.3">
      <c r="A203" s="32">
        <v>45114</v>
      </c>
      <c r="B203" s="113">
        <v>25.65</v>
      </c>
      <c r="C203" s="4">
        <f t="shared" si="29"/>
        <v>17.937062937062937</v>
      </c>
      <c r="D203" s="106">
        <v>19.690000000000001</v>
      </c>
      <c r="E203" s="4">
        <f t="shared" si="30"/>
        <v>19.540000000000003</v>
      </c>
      <c r="F203" s="4">
        <f t="shared" si="31"/>
        <v>-1.6029370629370661</v>
      </c>
    </row>
    <row r="204" spans="1:6" x14ac:dyDescent="0.3">
      <c r="A204" s="32">
        <v>45115</v>
      </c>
      <c r="B204" s="113">
        <v>25.65</v>
      </c>
      <c r="C204" s="4">
        <f t="shared" si="29"/>
        <v>17.937062937062937</v>
      </c>
      <c r="D204" s="106">
        <v>19.690000000000001</v>
      </c>
      <c r="E204" s="4">
        <f t="shared" si="30"/>
        <v>19.540000000000003</v>
      </c>
      <c r="F204" s="4">
        <f t="shared" si="31"/>
        <v>-1.6029370629370661</v>
      </c>
    </row>
    <row r="205" spans="1:6" x14ac:dyDescent="0.3">
      <c r="A205" s="32">
        <v>45116</v>
      </c>
      <c r="B205" s="113">
        <v>25.65</v>
      </c>
      <c r="C205" s="4">
        <f t="shared" si="29"/>
        <v>17.937062937062937</v>
      </c>
      <c r="D205" s="106">
        <v>19.690000000000001</v>
      </c>
      <c r="E205" s="4">
        <f t="shared" si="30"/>
        <v>19.540000000000003</v>
      </c>
      <c r="F205" s="4">
        <f t="shared" si="31"/>
        <v>-1.6029370629370661</v>
      </c>
    </row>
    <row r="206" spans="1:6" x14ac:dyDescent="0.3">
      <c r="A206" s="32">
        <v>45117</v>
      </c>
      <c r="B206" s="113">
        <v>25.65</v>
      </c>
      <c r="C206" s="4">
        <f t="shared" si="29"/>
        <v>17.937062937062937</v>
      </c>
      <c r="D206" s="106">
        <v>19.690000000000001</v>
      </c>
      <c r="E206" s="4">
        <f t="shared" si="30"/>
        <v>19.540000000000003</v>
      </c>
      <c r="F206" s="4">
        <f t="shared" si="31"/>
        <v>-1.6029370629370661</v>
      </c>
    </row>
    <row r="207" spans="1:6" x14ac:dyDescent="0.3">
      <c r="A207" s="32">
        <v>45118</v>
      </c>
      <c r="B207" s="113">
        <v>25.65</v>
      </c>
      <c r="C207" s="4">
        <f t="shared" si="29"/>
        <v>17.937062937062937</v>
      </c>
      <c r="D207" s="106">
        <v>19.690000000000001</v>
      </c>
      <c r="E207" s="4">
        <f t="shared" si="30"/>
        <v>19.540000000000003</v>
      </c>
      <c r="F207" s="4">
        <f t="shared" si="31"/>
        <v>-1.6029370629370661</v>
      </c>
    </row>
    <row r="208" spans="1:6" x14ac:dyDescent="0.3">
      <c r="A208" s="32">
        <v>45119</v>
      </c>
      <c r="B208" s="113">
        <v>25.65</v>
      </c>
      <c r="C208" s="4">
        <f t="shared" si="29"/>
        <v>17.937062937062937</v>
      </c>
      <c r="D208" s="106">
        <v>19.690000000000001</v>
      </c>
      <c r="E208" s="4">
        <f t="shared" si="30"/>
        <v>19.540000000000003</v>
      </c>
      <c r="F208" s="4">
        <f t="shared" si="31"/>
        <v>-1.6029370629370661</v>
      </c>
    </row>
    <row r="209" spans="1:6" x14ac:dyDescent="0.3">
      <c r="A209" s="32">
        <v>45120</v>
      </c>
      <c r="B209" s="113">
        <v>25.65</v>
      </c>
      <c r="C209" s="4">
        <f t="shared" si="29"/>
        <v>17.937062937062937</v>
      </c>
      <c r="D209" s="106">
        <v>19.84</v>
      </c>
      <c r="E209" s="4">
        <f t="shared" si="30"/>
        <v>19.690000000000001</v>
      </c>
      <c r="F209" s="4">
        <f t="shared" si="31"/>
        <v>-1.7529370629370646</v>
      </c>
    </row>
    <row r="210" spans="1:6" x14ac:dyDescent="0.3">
      <c r="A210" s="32">
        <v>45121</v>
      </c>
      <c r="B210" s="113">
        <v>25.65</v>
      </c>
      <c r="C210" s="4">
        <f t="shared" si="29"/>
        <v>17.937062937062937</v>
      </c>
      <c r="D210" s="106">
        <v>19.690000000000001</v>
      </c>
      <c r="E210" s="4">
        <f t="shared" si="30"/>
        <v>19.540000000000003</v>
      </c>
      <c r="F210" s="4">
        <f t="shared" si="31"/>
        <v>-1.6029370629370661</v>
      </c>
    </row>
    <row r="211" spans="1:6" x14ac:dyDescent="0.3">
      <c r="A211" s="32">
        <v>45122</v>
      </c>
      <c r="B211" s="113">
        <v>25.65</v>
      </c>
      <c r="C211" s="4">
        <f t="shared" si="29"/>
        <v>17.937062937062937</v>
      </c>
      <c r="D211" s="106">
        <v>19.690000000000001</v>
      </c>
      <c r="E211" s="4">
        <f t="shared" si="30"/>
        <v>19.540000000000003</v>
      </c>
      <c r="F211" s="4">
        <f t="shared" si="31"/>
        <v>-1.6029370629370661</v>
      </c>
    </row>
    <row r="212" spans="1:6" x14ac:dyDescent="0.3">
      <c r="A212" s="32">
        <v>45123</v>
      </c>
      <c r="B212" s="113">
        <v>25.65</v>
      </c>
      <c r="C212" s="4">
        <f t="shared" si="29"/>
        <v>17.937062937062937</v>
      </c>
      <c r="D212" s="106">
        <v>19.690000000000001</v>
      </c>
      <c r="E212" s="4">
        <f t="shared" si="30"/>
        <v>19.540000000000003</v>
      </c>
      <c r="F212" s="4">
        <f t="shared" si="31"/>
        <v>-1.6029370629370661</v>
      </c>
    </row>
    <row r="213" spans="1:6" x14ac:dyDescent="0.3">
      <c r="A213" s="32">
        <v>45124</v>
      </c>
      <c r="B213" s="113">
        <v>25.65</v>
      </c>
      <c r="C213" s="4">
        <f t="shared" si="29"/>
        <v>17.937062937062937</v>
      </c>
      <c r="D213" s="106">
        <v>19.54</v>
      </c>
      <c r="E213" s="4">
        <f t="shared" si="30"/>
        <v>19.39</v>
      </c>
      <c r="F213" s="4">
        <f t="shared" si="31"/>
        <v>-1.4529370629370639</v>
      </c>
    </row>
    <row r="214" spans="1:6" x14ac:dyDescent="0.3">
      <c r="A214" s="32">
        <v>45125</v>
      </c>
      <c r="B214" s="113">
        <v>25.65</v>
      </c>
      <c r="C214" s="4">
        <f t="shared" si="29"/>
        <v>17.937062937062937</v>
      </c>
      <c r="D214" s="106">
        <v>19.54</v>
      </c>
      <c r="E214" s="4">
        <f t="shared" si="30"/>
        <v>19.39</v>
      </c>
      <c r="F214" s="4">
        <f t="shared" si="31"/>
        <v>-1.4529370629370639</v>
      </c>
    </row>
    <row r="215" spans="1:6" x14ac:dyDescent="0.3">
      <c r="A215" s="32">
        <v>45126</v>
      </c>
      <c r="B215" s="113">
        <v>25.65</v>
      </c>
      <c r="C215" s="4">
        <f t="shared" si="29"/>
        <v>17.937062937062937</v>
      </c>
      <c r="D215" s="106">
        <v>19.54</v>
      </c>
      <c r="E215" s="4">
        <f t="shared" si="30"/>
        <v>19.39</v>
      </c>
      <c r="F215" s="4">
        <f t="shared" si="31"/>
        <v>-1.4529370629370639</v>
      </c>
    </row>
    <row r="216" spans="1:6" x14ac:dyDescent="0.3">
      <c r="A216" s="32">
        <v>45127</v>
      </c>
      <c r="B216" s="113">
        <v>25.65</v>
      </c>
      <c r="C216" s="4">
        <f t="shared" si="29"/>
        <v>17.937062937062937</v>
      </c>
      <c r="D216" s="106">
        <v>19.739999999999998</v>
      </c>
      <c r="E216" s="4">
        <f t="shared" si="30"/>
        <v>19.59</v>
      </c>
      <c r="F216" s="4">
        <f t="shared" si="31"/>
        <v>-1.6529370629370632</v>
      </c>
    </row>
    <row r="217" spans="1:6" x14ac:dyDescent="0.3">
      <c r="A217" s="32">
        <v>45128</v>
      </c>
      <c r="B217" s="113">
        <v>25.65</v>
      </c>
      <c r="C217" s="4">
        <f t="shared" si="29"/>
        <v>17.937062937062937</v>
      </c>
      <c r="D217" s="106">
        <v>19.89</v>
      </c>
      <c r="E217" s="4">
        <f t="shared" si="30"/>
        <v>19.740000000000002</v>
      </c>
      <c r="F217" s="4">
        <f t="shared" si="31"/>
        <v>-1.8029370629370653</v>
      </c>
    </row>
    <row r="218" spans="1:6" x14ac:dyDescent="0.3">
      <c r="A218" s="32">
        <v>45129</v>
      </c>
      <c r="B218" s="113">
        <v>25.65</v>
      </c>
      <c r="C218" s="4">
        <f t="shared" si="29"/>
        <v>17.937062937062937</v>
      </c>
      <c r="D218" s="106">
        <v>19.89</v>
      </c>
      <c r="E218" s="4">
        <f t="shared" si="30"/>
        <v>19.740000000000002</v>
      </c>
      <c r="F218" s="4">
        <f t="shared" si="31"/>
        <v>-1.8029370629370653</v>
      </c>
    </row>
    <row r="219" spans="1:6" x14ac:dyDescent="0.3">
      <c r="A219" s="32">
        <v>45130</v>
      </c>
      <c r="B219" s="113">
        <v>25.65</v>
      </c>
      <c r="C219" s="4">
        <f t="shared" si="29"/>
        <v>17.937062937062937</v>
      </c>
      <c r="D219" s="106">
        <v>19.89</v>
      </c>
      <c r="E219" s="4">
        <f t="shared" si="30"/>
        <v>19.740000000000002</v>
      </c>
      <c r="F219" s="4">
        <f t="shared" si="31"/>
        <v>-1.8029370629370653</v>
      </c>
    </row>
    <row r="220" spans="1:6" x14ac:dyDescent="0.3">
      <c r="A220" s="32">
        <v>45131</v>
      </c>
      <c r="B220" s="113">
        <v>25.65</v>
      </c>
      <c r="C220" s="4">
        <f t="shared" si="29"/>
        <v>17.937062937062937</v>
      </c>
      <c r="D220" s="106">
        <v>20.190000000000001</v>
      </c>
      <c r="E220" s="4">
        <f t="shared" si="30"/>
        <v>20.040000000000003</v>
      </c>
      <c r="F220" s="4">
        <f t="shared" si="31"/>
        <v>-2.1029370629370661</v>
      </c>
    </row>
    <row r="221" spans="1:6" x14ac:dyDescent="0.3">
      <c r="A221" s="32">
        <v>45132</v>
      </c>
      <c r="B221" s="113">
        <v>25.65</v>
      </c>
      <c r="C221" s="4">
        <f>B221/1.43</f>
        <v>17.937062937062937</v>
      </c>
      <c r="D221" s="106">
        <v>20.49</v>
      </c>
      <c r="E221" s="4">
        <f t="shared" si="30"/>
        <v>20.34</v>
      </c>
      <c r="F221" s="4">
        <f t="shared" si="31"/>
        <v>-2.4029370629370632</v>
      </c>
    </row>
    <row r="222" spans="1:6" x14ac:dyDescent="0.3">
      <c r="A222" s="32">
        <v>45133</v>
      </c>
      <c r="B222" s="113">
        <v>25.65</v>
      </c>
      <c r="C222" s="4">
        <f t="shared" ref="C222:C227" si="32">B222/1.43</f>
        <v>17.937062937062937</v>
      </c>
      <c r="D222" s="106">
        <v>20.49</v>
      </c>
      <c r="E222" s="4">
        <f t="shared" si="30"/>
        <v>20.34</v>
      </c>
      <c r="F222" s="4">
        <f t="shared" si="31"/>
        <v>-2.4029370629370632</v>
      </c>
    </row>
    <row r="223" spans="1:6" x14ac:dyDescent="0.3">
      <c r="A223" s="32">
        <v>45134</v>
      </c>
      <c r="B223" s="113">
        <v>25.65</v>
      </c>
      <c r="C223" s="4">
        <f t="shared" si="32"/>
        <v>17.937062937062937</v>
      </c>
      <c r="D223" s="106">
        <v>20.69</v>
      </c>
      <c r="E223" s="4">
        <f t="shared" si="30"/>
        <v>20.540000000000003</v>
      </c>
      <c r="F223" s="4">
        <f t="shared" si="31"/>
        <v>-2.6029370629370661</v>
      </c>
    </row>
    <row r="224" spans="1:6" x14ac:dyDescent="0.3">
      <c r="A224" s="32">
        <v>45135</v>
      </c>
      <c r="B224" s="113">
        <v>25.65</v>
      </c>
      <c r="C224" s="4">
        <f t="shared" si="32"/>
        <v>17.937062937062937</v>
      </c>
      <c r="D224" s="106">
        <v>20.69</v>
      </c>
      <c r="E224" s="4">
        <f t="shared" si="30"/>
        <v>20.540000000000003</v>
      </c>
      <c r="F224" s="4">
        <f t="shared" si="31"/>
        <v>-2.6029370629370661</v>
      </c>
    </row>
    <row r="225" spans="1:6" x14ac:dyDescent="0.3">
      <c r="A225" s="32">
        <v>45136</v>
      </c>
      <c r="B225" s="113">
        <v>25.65</v>
      </c>
      <c r="C225" s="4">
        <f t="shared" si="32"/>
        <v>17.937062937062937</v>
      </c>
      <c r="D225" s="106">
        <v>20.69</v>
      </c>
      <c r="E225" s="4">
        <f t="shared" si="30"/>
        <v>20.540000000000003</v>
      </c>
      <c r="F225" s="4">
        <f t="shared" si="31"/>
        <v>-2.6029370629370661</v>
      </c>
    </row>
    <row r="226" spans="1:6" x14ac:dyDescent="0.3">
      <c r="A226" s="32">
        <v>45137</v>
      </c>
      <c r="B226" s="113">
        <v>25.65</v>
      </c>
      <c r="C226" s="4">
        <f t="shared" si="32"/>
        <v>17.937062937062937</v>
      </c>
      <c r="D226" s="106">
        <v>20.69</v>
      </c>
      <c r="E226" s="4">
        <f t="shared" si="30"/>
        <v>20.540000000000003</v>
      </c>
      <c r="F226" s="4">
        <f t="shared" si="31"/>
        <v>-2.6029370629370661</v>
      </c>
    </row>
    <row r="227" spans="1:6" ht="13.5" thickBot="1" x14ac:dyDescent="0.35">
      <c r="A227" s="34">
        <v>45138</v>
      </c>
      <c r="B227" s="115">
        <v>25.65</v>
      </c>
      <c r="C227" s="10">
        <f t="shared" si="32"/>
        <v>17.937062937062937</v>
      </c>
      <c r="D227" s="107">
        <v>20.94</v>
      </c>
      <c r="E227" s="10">
        <f t="shared" si="30"/>
        <v>20.790000000000003</v>
      </c>
      <c r="F227" s="10">
        <f>C227-E227</f>
        <v>-2.8529370629370661</v>
      </c>
    </row>
    <row r="228" spans="1:6" x14ac:dyDescent="0.3">
      <c r="A228" s="36" t="s">
        <v>8</v>
      </c>
      <c r="B228" s="37">
        <f>AVERAGE(B197:B227)</f>
        <v>25.649999999999984</v>
      </c>
      <c r="C228" s="37">
        <f t="shared" ref="C228:F228" si="33">AVERAGE(C197:C227)</f>
        <v>17.937062937062937</v>
      </c>
      <c r="D228" s="37">
        <f>AVERAGE(D197:D227)</f>
        <v>19.919032258064522</v>
      </c>
      <c r="E228" s="37">
        <f t="shared" si="33"/>
        <v>19.769032258064509</v>
      </c>
      <c r="F228" s="37">
        <f t="shared" si="33"/>
        <v>-1.8319693210015813</v>
      </c>
    </row>
    <row r="229" spans="1:6" x14ac:dyDescent="0.3">
      <c r="A229" s="63"/>
      <c r="B229" s="66"/>
      <c r="C229" s="66"/>
      <c r="D229" s="66"/>
      <c r="E229" s="66"/>
      <c r="F229" s="23"/>
    </row>
    <row r="230" spans="1:6" x14ac:dyDescent="0.3">
      <c r="A230" s="32">
        <v>45139</v>
      </c>
      <c r="B230" s="113">
        <v>25.65</v>
      </c>
      <c r="C230" s="4">
        <f>B230/1.43</f>
        <v>17.937062937062937</v>
      </c>
      <c r="D230" s="106">
        <v>20.94</v>
      </c>
      <c r="E230" s="4">
        <f>D230-0.15</f>
        <v>20.790000000000003</v>
      </c>
      <c r="F230" s="4">
        <f>C230-E230</f>
        <v>-2.8529370629370661</v>
      </c>
    </row>
    <row r="231" spans="1:6" x14ac:dyDescent="0.3">
      <c r="A231" s="32">
        <v>45140</v>
      </c>
      <c r="B231" s="113">
        <v>25.65</v>
      </c>
      <c r="C231" s="4">
        <f t="shared" ref="C231:C253" si="34">B231/1.43</f>
        <v>17.937062937062937</v>
      </c>
      <c r="D231" s="106">
        <v>20.94</v>
      </c>
      <c r="E231" s="4">
        <f t="shared" ref="E231:E260" si="35">D231-0.15</f>
        <v>20.790000000000003</v>
      </c>
      <c r="F231" s="4">
        <f t="shared" ref="F231:F259" si="36">C231-E231</f>
        <v>-2.8529370629370661</v>
      </c>
    </row>
    <row r="232" spans="1:6" x14ac:dyDescent="0.3">
      <c r="A232" s="32">
        <v>45141</v>
      </c>
      <c r="B232" s="113">
        <v>25.65</v>
      </c>
      <c r="C232" s="4">
        <f t="shared" si="34"/>
        <v>17.937062937062937</v>
      </c>
      <c r="D232" s="106">
        <v>20.59</v>
      </c>
      <c r="E232" s="4">
        <f t="shared" si="35"/>
        <v>20.440000000000001</v>
      </c>
      <c r="F232" s="4">
        <f t="shared" si="36"/>
        <v>-2.5029370629370646</v>
      </c>
    </row>
    <row r="233" spans="1:6" x14ac:dyDescent="0.3">
      <c r="A233" s="32">
        <v>45142</v>
      </c>
      <c r="B233" s="113">
        <v>25.65</v>
      </c>
      <c r="C233" s="4">
        <f t="shared" si="34"/>
        <v>17.937062937062937</v>
      </c>
      <c r="D233" s="106">
        <v>20.69</v>
      </c>
      <c r="E233" s="4">
        <f t="shared" si="35"/>
        <v>20.540000000000003</v>
      </c>
      <c r="F233" s="4">
        <f t="shared" si="36"/>
        <v>-2.6029370629370661</v>
      </c>
    </row>
    <row r="234" spans="1:6" x14ac:dyDescent="0.3">
      <c r="A234" s="32">
        <v>45143</v>
      </c>
      <c r="B234" s="113">
        <v>25.65</v>
      </c>
      <c r="C234" s="4">
        <f t="shared" si="34"/>
        <v>17.937062937062937</v>
      </c>
      <c r="D234" s="106">
        <v>20.69</v>
      </c>
      <c r="E234" s="4">
        <f t="shared" si="35"/>
        <v>20.540000000000003</v>
      </c>
      <c r="F234" s="4">
        <f t="shared" si="36"/>
        <v>-2.6029370629370661</v>
      </c>
    </row>
    <row r="235" spans="1:6" x14ac:dyDescent="0.3">
      <c r="A235" s="32">
        <v>45144</v>
      </c>
      <c r="B235" s="113">
        <v>25.65</v>
      </c>
      <c r="C235" s="4">
        <f t="shared" si="34"/>
        <v>17.937062937062937</v>
      </c>
      <c r="D235" s="106">
        <v>20.69</v>
      </c>
      <c r="E235" s="4">
        <f t="shared" si="35"/>
        <v>20.540000000000003</v>
      </c>
      <c r="F235" s="4">
        <f t="shared" si="36"/>
        <v>-2.6029370629370661</v>
      </c>
    </row>
    <row r="236" spans="1:6" x14ac:dyDescent="0.3">
      <c r="A236" s="32">
        <v>45145</v>
      </c>
      <c r="B236" s="113">
        <v>25.65</v>
      </c>
      <c r="C236" s="4">
        <f t="shared" si="34"/>
        <v>17.937062937062937</v>
      </c>
      <c r="D236" s="106">
        <v>20.59</v>
      </c>
      <c r="E236" s="4">
        <f t="shared" si="35"/>
        <v>20.440000000000001</v>
      </c>
      <c r="F236" s="4">
        <f t="shared" si="36"/>
        <v>-2.5029370629370646</v>
      </c>
    </row>
    <row r="237" spans="1:6" x14ac:dyDescent="0.3">
      <c r="A237" s="32">
        <v>45146</v>
      </c>
      <c r="B237" s="113">
        <v>25.65</v>
      </c>
      <c r="C237" s="4">
        <f t="shared" si="34"/>
        <v>17.937062937062937</v>
      </c>
      <c r="D237" s="106">
        <v>20.59</v>
      </c>
      <c r="E237" s="4">
        <f t="shared" si="35"/>
        <v>20.440000000000001</v>
      </c>
      <c r="F237" s="4">
        <f t="shared" si="36"/>
        <v>-2.5029370629370646</v>
      </c>
    </row>
    <row r="238" spans="1:6" x14ac:dyDescent="0.3">
      <c r="A238" s="32">
        <v>45147</v>
      </c>
      <c r="B238" s="113">
        <v>25.65</v>
      </c>
      <c r="C238" s="4">
        <f t="shared" si="34"/>
        <v>17.937062937062937</v>
      </c>
      <c r="D238" s="106">
        <v>20.59</v>
      </c>
      <c r="E238" s="4">
        <f t="shared" si="35"/>
        <v>20.440000000000001</v>
      </c>
      <c r="F238" s="4">
        <f t="shared" si="36"/>
        <v>-2.5029370629370646</v>
      </c>
    </row>
    <row r="239" spans="1:6" x14ac:dyDescent="0.3">
      <c r="A239" s="32">
        <v>45148</v>
      </c>
      <c r="B239" s="113">
        <v>25.65</v>
      </c>
      <c r="C239" s="4">
        <f t="shared" si="34"/>
        <v>17.937062937062937</v>
      </c>
      <c r="D239" s="106">
        <v>21.04</v>
      </c>
      <c r="E239" s="4">
        <f t="shared" si="35"/>
        <v>20.89</v>
      </c>
      <c r="F239" s="4">
        <f t="shared" si="36"/>
        <v>-2.9529370629370639</v>
      </c>
    </row>
    <row r="240" spans="1:6" x14ac:dyDescent="0.3">
      <c r="A240" s="32">
        <v>45149</v>
      </c>
      <c r="B240" s="113">
        <v>25.65</v>
      </c>
      <c r="C240" s="4">
        <f t="shared" si="34"/>
        <v>17.937062937062937</v>
      </c>
      <c r="D240" s="106">
        <v>21.04</v>
      </c>
      <c r="E240" s="4">
        <f t="shared" si="35"/>
        <v>20.89</v>
      </c>
      <c r="F240" s="4">
        <f t="shared" si="36"/>
        <v>-2.9529370629370639</v>
      </c>
    </row>
    <row r="241" spans="1:6" x14ac:dyDescent="0.3">
      <c r="A241" s="32">
        <v>45150</v>
      </c>
      <c r="B241" s="113">
        <v>25.65</v>
      </c>
      <c r="C241" s="4">
        <f t="shared" si="34"/>
        <v>17.937062937062937</v>
      </c>
      <c r="D241" s="106">
        <v>21.04</v>
      </c>
      <c r="E241" s="4">
        <f t="shared" si="35"/>
        <v>20.89</v>
      </c>
      <c r="F241" s="4">
        <f t="shared" si="36"/>
        <v>-2.9529370629370639</v>
      </c>
    </row>
    <row r="242" spans="1:6" x14ac:dyDescent="0.3">
      <c r="A242" s="32">
        <v>45151</v>
      </c>
      <c r="B242" s="113">
        <v>25.65</v>
      </c>
      <c r="C242" s="4">
        <f t="shared" si="34"/>
        <v>17.937062937062937</v>
      </c>
      <c r="D242" s="106">
        <v>21.04</v>
      </c>
      <c r="E242" s="4">
        <f t="shared" si="35"/>
        <v>20.89</v>
      </c>
      <c r="F242" s="4">
        <f t="shared" si="36"/>
        <v>-2.9529370629370639</v>
      </c>
    </row>
    <row r="243" spans="1:6" x14ac:dyDescent="0.3">
      <c r="A243" s="32">
        <v>45152</v>
      </c>
      <c r="B243" s="113">
        <v>25.65</v>
      </c>
      <c r="C243" s="4">
        <f t="shared" si="34"/>
        <v>17.937062937062937</v>
      </c>
      <c r="D243" s="106">
        <v>21.04</v>
      </c>
      <c r="E243" s="4">
        <f t="shared" si="35"/>
        <v>20.89</v>
      </c>
      <c r="F243" s="4">
        <f t="shared" si="36"/>
        <v>-2.9529370629370639</v>
      </c>
    </row>
    <row r="244" spans="1:6" x14ac:dyDescent="0.3">
      <c r="A244" s="32">
        <v>45153</v>
      </c>
      <c r="B244" s="113">
        <v>25.65</v>
      </c>
      <c r="C244" s="4">
        <f t="shared" si="34"/>
        <v>17.937062937062937</v>
      </c>
      <c r="D244" s="106">
        <v>21.04</v>
      </c>
      <c r="E244" s="4">
        <f t="shared" si="35"/>
        <v>20.89</v>
      </c>
      <c r="F244" s="4">
        <f t="shared" si="36"/>
        <v>-2.9529370629370639</v>
      </c>
    </row>
    <row r="245" spans="1:6" x14ac:dyDescent="0.3">
      <c r="A245" s="32">
        <v>45154</v>
      </c>
      <c r="B245" s="113">
        <v>25.65</v>
      </c>
      <c r="C245" s="4">
        <f t="shared" si="34"/>
        <v>17.937062937062937</v>
      </c>
      <c r="D245" s="106">
        <v>21.14</v>
      </c>
      <c r="E245" s="4">
        <f t="shared" si="35"/>
        <v>20.990000000000002</v>
      </c>
      <c r="F245" s="4">
        <f t="shared" si="36"/>
        <v>-3.0529370629370653</v>
      </c>
    </row>
    <row r="246" spans="1:6" x14ac:dyDescent="0.3">
      <c r="A246" s="32">
        <v>45155</v>
      </c>
      <c r="B246" s="113">
        <v>25.65</v>
      </c>
      <c r="C246" s="4">
        <f t="shared" si="34"/>
        <v>17.937062937062937</v>
      </c>
      <c r="D246" s="106">
        <v>21.24</v>
      </c>
      <c r="E246" s="4">
        <f t="shared" si="35"/>
        <v>21.09</v>
      </c>
      <c r="F246" s="4">
        <f t="shared" si="36"/>
        <v>-3.1529370629370632</v>
      </c>
    </row>
    <row r="247" spans="1:6" x14ac:dyDescent="0.3">
      <c r="A247" s="32">
        <v>45156</v>
      </c>
      <c r="B247" s="113">
        <v>25.65</v>
      </c>
      <c r="C247" s="4">
        <f t="shared" si="34"/>
        <v>17.937062937062937</v>
      </c>
      <c r="D247" s="106">
        <v>21.49</v>
      </c>
      <c r="E247" s="4">
        <f t="shared" si="35"/>
        <v>21.34</v>
      </c>
      <c r="F247" s="4">
        <f t="shared" si="36"/>
        <v>-3.4029370629370632</v>
      </c>
    </row>
    <row r="248" spans="1:6" x14ac:dyDescent="0.3">
      <c r="A248" s="32">
        <v>45157</v>
      </c>
      <c r="B248" s="113">
        <v>25.65</v>
      </c>
      <c r="C248" s="4">
        <f t="shared" si="34"/>
        <v>17.937062937062937</v>
      </c>
      <c r="D248" s="106">
        <v>21.49</v>
      </c>
      <c r="E248" s="4">
        <f t="shared" si="35"/>
        <v>21.34</v>
      </c>
      <c r="F248" s="4">
        <f t="shared" si="36"/>
        <v>-3.4029370629370632</v>
      </c>
    </row>
    <row r="249" spans="1:6" x14ac:dyDescent="0.3">
      <c r="A249" s="32">
        <v>45158</v>
      </c>
      <c r="B249" s="113">
        <v>25.65</v>
      </c>
      <c r="C249" s="4">
        <f t="shared" si="34"/>
        <v>17.937062937062937</v>
      </c>
      <c r="D249" s="106">
        <v>21.49</v>
      </c>
      <c r="E249" s="4">
        <f t="shared" si="35"/>
        <v>21.34</v>
      </c>
      <c r="F249" s="4">
        <f t="shared" si="36"/>
        <v>-3.4029370629370632</v>
      </c>
    </row>
    <row r="250" spans="1:6" x14ac:dyDescent="0.3">
      <c r="A250" s="32">
        <v>45159</v>
      </c>
      <c r="B250" s="113">
        <v>25.65</v>
      </c>
      <c r="C250" s="4">
        <f t="shared" si="34"/>
        <v>17.937062937062937</v>
      </c>
      <c r="D250" s="106">
        <v>21.39</v>
      </c>
      <c r="E250" s="4">
        <f t="shared" si="35"/>
        <v>21.240000000000002</v>
      </c>
      <c r="F250" s="4">
        <f t="shared" si="36"/>
        <v>-3.3029370629370653</v>
      </c>
    </row>
    <row r="251" spans="1:6" x14ac:dyDescent="0.3">
      <c r="A251" s="32">
        <v>45160</v>
      </c>
      <c r="B251" s="113">
        <v>25.65</v>
      </c>
      <c r="C251" s="4">
        <f t="shared" si="34"/>
        <v>17.937062937062937</v>
      </c>
      <c r="D251" s="106">
        <v>21.39</v>
      </c>
      <c r="E251" s="4">
        <f t="shared" si="35"/>
        <v>21.240000000000002</v>
      </c>
      <c r="F251" s="4">
        <f t="shared" si="36"/>
        <v>-3.3029370629370653</v>
      </c>
    </row>
    <row r="252" spans="1:6" x14ac:dyDescent="0.3">
      <c r="A252" s="32">
        <v>45161</v>
      </c>
      <c r="B252" s="113">
        <v>25.65</v>
      </c>
      <c r="C252" s="4">
        <f t="shared" si="34"/>
        <v>17.937062937062937</v>
      </c>
      <c r="D252" s="106">
        <v>21.39</v>
      </c>
      <c r="E252" s="4">
        <f t="shared" si="35"/>
        <v>21.240000000000002</v>
      </c>
      <c r="F252" s="4">
        <f t="shared" si="36"/>
        <v>-3.3029370629370653</v>
      </c>
    </row>
    <row r="253" spans="1:6" x14ac:dyDescent="0.3">
      <c r="A253" s="32">
        <v>45162</v>
      </c>
      <c r="B253" s="113">
        <v>25.65</v>
      </c>
      <c r="C253" s="4">
        <f t="shared" si="34"/>
        <v>17.937062937062937</v>
      </c>
      <c r="D253" s="106">
        <v>21.39</v>
      </c>
      <c r="E253" s="4">
        <f t="shared" si="35"/>
        <v>21.240000000000002</v>
      </c>
      <c r="F253" s="4">
        <f t="shared" si="36"/>
        <v>-3.3029370629370653</v>
      </c>
    </row>
    <row r="254" spans="1:6" x14ac:dyDescent="0.3">
      <c r="A254" s="32">
        <v>45163</v>
      </c>
      <c r="B254" s="113">
        <v>25.65</v>
      </c>
      <c r="C254" s="4">
        <f>B254/1.43</f>
        <v>17.937062937062937</v>
      </c>
      <c r="D254" s="106">
        <v>21.74</v>
      </c>
      <c r="E254" s="4">
        <f t="shared" si="35"/>
        <v>21.59</v>
      </c>
      <c r="F254" s="4">
        <f t="shared" si="36"/>
        <v>-3.6529370629370632</v>
      </c>
    </row>
    <row r="255" spans="1:6" x14ac:dyDescent="0.3">
      <c r="A255" s="32">
        <v>45164</v>
      </c>
      <c r="B255" s="113">
        <v>25.65</v>
      </c>
      <c r="C255" s="4">
        <f t="shared" ref="C255:C260" si="37">B255/1.43</f>
        <v>17.937062937062937</v>
      </c>
      <c r="D255" s="106">
        <v>21.74</v>
      </c>
      <c r="E255" s="4">
        <f t="shared" si="35"/>
        <v>21.59</v>
      </c>
      <c r="F255" s="4">
        <f t="shared" si="36"/>
        <v>-3.6529370629370632</v>
      </c>
    </row>
    <row r="256" spans="1:6" x14ac:dyDescent="0.3">
      <c r="A256" s="32">
        <v>45165</v>
      </c>
      <c r="B256" s="113">
        <v>25.65</v>
      </c>
      <c r="C256" s="4">
        <f t="shared" si="37"/>
        <v>17.937062937062937</v>
      </c>
      <c r="D256" s="106">
        <v>21.74</v>
      </c>
      <c r="E256" s="4">
        <f t="shared" si="35"/>
        <v>21.59</v>
      </c>
      <c r="F256" s="4">
        <f t="shared" si="36"/>
        <v>-3.6529370629370632</v>
      </c>
    </row>
    <row r="257" spans="1:6" x14ac:dyDescent="0.3">
      <c r="A257" s="32">
        <v>45166</v>
      </c>
      <c r="B257" s="113">
        <v>25.65</v>
      </c>
      <c r="C257" s="4">
        <f t="shared" si="37"/>
        <v>17.937062937062937</v>
      </c>
      <c r="D257" s="106">
        <v>21.74</v>
      </c>
      <c r="E257" s="4">
        <f t="shared" si="35"/>
        <v>21.59</v>
      </c>
      <c r="F257" s="4">
        <f t="shared" si="36"/>
        <v>-3.6529370629370632</v>
      </c>
    </row>
    <row r="258" spans="1:6" x14ac:dyDescent="0.3">
      <c r="A258" s="32">
        <v>45167</v>
      </c>
      <c r="B258" s="113">
        <v>25.65</v>
      </c>
      <c r="C258" s="4">
        <f t="shared" si="37"/>
        <v>17.937062937062937</v>
      </c>
      <c r="D258" s="106">
        <v>21.74</v>
      </c>
      <c r="E258" s="4">
        <f t="shared" si="35"/>
        <v>21.59</v>
      </c>
      <c r="F258" s="4">
        <f t="shared" si="36"/>
        <v>-3.6529370629370632</v>
      </c>
    </row>
    <row r="259" spans="1:6" x14ac:dyDescent="0.3">
      <c r="A259" s="32">
        <v>45168</v>
      </c>
      <c r="B259" s="113">
        <v>25.65</v>
      </c>
      <c r="C259" s="4">
        <f t="shared" si="37"/>
        <v>17.937062937062937</v>
      </c>
      <c r="D259" s="106">
        <v>21.44</v>
      </c>
      <c r="E259" s="4">
        <f t="shared" si="35"/>
        <v>21.290000000000003</v>
      </c>
      <c r="F259" s="4">
        <f t="shared" si="36"/>
        <v>-3.3529370629370661</v>
      </c>
    </row>
    <row r="260" spans="1:6" ht="13.5" thickBot="1" x14ac:dyDescent="0.35">
      <c r="A260" s="34">
        <v>45169</v>
      </c>
      <c r="B260" s="115">
        <v>25.65</v>
      </c>
      <c r="C260" s="10">
        <f t="shared" si="37"/>
        <v>17.937062937062937</v>
      </c>
      <c r="D260" s="107">
        <v>21.34</v>
      </c>
      <c r="E260" s="10">
        <f t="shared" si="35"/>
        <v>21.19</v>
      </c>
      <c r="F260" s="10">
        <f>C260-E260</f>
        <v>-3.2529370629370646</v>
      </c>
    </row>
    <row r="261" spans="1:6" x14ac:dyDescent="0.3">
      <c r="A261" s="36" t="s">
        <v>9</v>
      </c>
      <c r="B261" s="37">
        <f>AVERAGE(B230:B260)</f>
        <v>25.649999999999984</v>
      </c>
      <c r="C261" s="37">
        <f t="shared" ref="C261:F261" si="38">AVERAGE(C230:C260)</f>
        <v>17.937062937062937</v>
      </c>
      <c r="D261" s="37">
        <f t="shared" si="38"/>
        <v>21.175483870967742</v>
      </c>
      <c r="E261" s="37">
        <f t="shared" si="38"/>
        <v>21.025483870967744</v>
      </c>
      <c r="F261" s="37">
        <f t="shared" si="38"/>
        <v>-3.0884209339048065</v>
      </c>
    </row>
    <row r="262" spans="1:6" x14ac:dyDescent="0.3">
      <c r="A262" s="63"/>
      <c r="B262" s="66"/>
      <c r="C262" s="66"/>
      <c r="D262" s="66"/>
      <c r="E262" s="66"/>
      <c r="F262" s="23"/>
    </row>
    <row r="263" spans="1:6" x14ac:dyDescent="0.3">
      <c r="A263" s="63"/>
      <c r="B263" s="66"/>
      <c r="C263" s="66"/>
      <c r="D263" s="66"/>
      <c r="E263" s="66"/>
      <c r="F263" s="23"/>
    </row>
    <row r="264" spans="1:6" x14ac:dyDescent="0.3">
      <c r="A264" s="65" t="s">
        <v>40</v>
      </c>
      <c r="B264" s="66"/>
      <c r="C264" s="66"/>
      <c r="D264" s="66"/>
      <c r="E264" s="66"/>
      <c r="F264" s="104"/>
    </row>
    <row r="265" spans="1:6" x14ac:dyDescent="0.3">
      <c r="A265" s="70" t="s">
        <v>58</v>
      </c>
      <c r="B265" s="71"/>
      <c r="C265" s="75"/>
      <c r="D265" s="75"/>
      <c r="E265" s="76"/>
      <c r="F265" s="77">
        <f>('Pris biogas vs bensin 2022'!F293+'Pris biogas vs bensin 2022'!F326+'Pris biogas vs bensin 2022'!F358+'Pris biogas vs bensin 2022'!F391+F35+F65+F98+F130+F163+F195+F228+F261)/12</f>
        <v>-2.2333102627659076</v>
      </c>
    </row>
    <row r="266" spans="1:6" x14ac:dyDescent="0.3">
      <c r="A266" s="70" t="s">
        <v>56</v>
      </c>
      <c r="B266" s="71"/>
      <c r="C266" s="75"/>
      <c r="D266" s="75"/>
      <c r="E266" s="76"/>
      <c r="F266" s="77">
        <f>'Pris biogas vs bensin 2022'!F396</f>
        <v>-3.8403921056541974</v>
      </c>
    </row>
    <row r="267" spans="1:6" x14ac:dyDescent="0.3">
      <c r="A267" s="70" t="s">
        <v>54</v>
      </c>
      <c r="B267" s="71"/>
      <c r="C267" s="75"/>
      <c r="D267" s="75"/>
      <c r="E267" s="76"/>
      <c r="F267" s="77">
        <f>'Pris biogas vs bensin 2021'!F397</f>
        <v>-2.1659719715768118</v>
      </c>
    </row>
    <row r="268" spans="1:6" x14ac:dyDescent="0.3">
      <c r="A268" s="70" t="s">
        <v>41</v>
      </c>
      <c r="B268" s="71"/>
      <c r="C268" s="75"/>
      <c r="D268" s="75"/>
      <c r="E268" s="76"/>
      <c r="F268" s="77">
        <f>'Pris biogas vs bensin 2020'!F396</f>
        <v>4.224991854023926E-2</v>
      </c>
    </row>
    <row r="269" spans="1:6" x14ac:dyDescent="0.3">
      <c r="A269" s="70" t="s">
        <v>34</v>
      </c>
      <c r="B269" s="71"/>
      <c r="C269" s="75"/>
      <c r="D269" s="75"/>
      <c r="E269" s="76"/>
      <c r="F269" s="77">
        <f>'Pris biogas vs bensin 2019'!F393</f>
        <v>-1.3302490288982189</v>
      </c>
    </row>
    <row r="270" spans="1:6" x14ac:dyDescent="0.3">
      <c r="A270" s="70" t="s">
        <v>35</v>
      </c>
      <c r="B270" s="71"/>
      <c r="C270" s="75"/>
      <c r="D270" s="75"/>
      <c r="E270" s="76"/>
      <c r="F270" s="77">
        <f>'Pris biogas vs bensin 2018'!F393</f>
        <v>-1.5064235786614839</v>
      </c>
    </row>
    <row r="271" spans="1:6" x14ac:dyDescent="0.3">
      <c r="A271" s="70" t="s">
        <v>36</v>
      </c>
      <c r="B271" s="71"/>
      <c r="C271" s="75"/>
      <c r="D271" s="75"/>
      <c r="E271" s="76"/>
      <c r="F271" s="77">
        <f>'Pris biogas vs bensin 2017'!F393</f>
        <v>-0.77311984610372464</v>
      </c>
    </row>
  </sheetData>
  <mergeCells count="5">
    <mergeCell ref="A1:G1"/>
    <mergeCell ref="A2:A3"/>
    <mergeCell ref="B2:C2"/>
    <mergeCell ref="D2:E2"/>
    <mergeCell ref="F2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E48B-14C8-4A19-8FCE-DB67406C3BEB}">
  <dimension ref="A1:G401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ColWidth="8.7265625" defaultRowHeight="13" x14ac:dyDescent="0.3"/>
  <cols>
    <col min="1" max="1" width="15.54296875" style="31" customWidth="1"/>
    <col min="2" max="2" width="10.54296875" style="31" customWidth="1"/>
    <col min="3" max="6" width="10.54296875" style="27" customWidth="1"/>
    <col min="7" max="16384" width="8.7265625" style="29"/>
  </cols>
  <sheetData>
    <row r="1" spans="1:7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x14ac:dyDescent="0.3">
      <c r="A2" s="118" t="s">
        <v>0</v>
      </c>
      <c r="B2" s="120" t="s">
        <v>1</v>
      </c>
      <c r="C2" s="121"/>
      <c r="D2" s="120" t="s">
        <v>33</v>
      </c>
      <c r="E2" s="121"/>
      <c r="F2" s="122" t="s">
        <v>46</v>
      </c>
    </row>
    <row r="3" spans="1:7" ht="65.5" customHeight="1" x14ac:dyDescent="0.3">
      <c r="A3" s="119"/>
      <c r="B3" s="108" t="s">
        <v>47</v>
      </c>
      <c r="C3" s="108" t="s">
        <v>48</v>
      </c>
      <c r="D3" s="108" t="s">
        <v>49</v>
      </c>
      <c r="E3" s="108" t="s">
        <v>50</v>
      </c>
      <c r="F3" s="123"/>
    </row>
    <row r="4" spans="1:7" x14ac:dyDescent="0.3">
      <c r="A4" s="32">
        <v>44562</v>
      </c>
      <c r="B4" s="33">
        <v>21.79</v>
      </c>
      <c r="C4" s="4">
        <f>B4/1.43</f>
        <v>15.237762237762238</v>
      </c>
      <c r="D4" s="2">
        <v>18.190000000000001</v>
      </c>
      <c r="E4" s="4">
        <f>D4-0.15</f>
        <v>18.040000000000003</v>
      </c>
      <c r="F4" s="4">
        <f>C4-E4</f>
        <v>-2.8022377622377643</v>
      </c>
    </row>
    <row r="5" spans="1:7" x14ac:dyDescent="0.3">
      <c r="A5" s="32">
        <v>44563</v>
      </c>
      <c r="B5" s="33">
        <v>21.79</v>
      </c>
      <c r="C5" s="4">
        <f t="shared" ref="C5:C34" si="0">B5/1.43</f>
        <v>15.237762237762238</v>
      </c>
      <c r="D5" s="2">
        <v>18.190000000000001</v>
      </c>
      <c r="E5" s="4">
        <f t="shared" ref="E5:E34" si="1">D5-0.15</f>
        <v>18.040000000000003</v>
      </c>
      <c r="F5" s="4">
        <f t="shared" ref="F5:F34" si="2">C5-E5</f>
        <v>-2.8022377622377643</v>
      </c>
    </row>
    <row r="6" spans="1:7" x14ac:dyDescent="0.3">
      <c r="A6" s="32">
        <v>44564</v>
      </c>
      <c r="B6" s="33">
        <v>21.79</v>
      </c>
      <c r="C6" s="4">
        <f t="shared" si="0"/>
        <v>15.237762237762238</v>
      </c>
      <c r="D6" s="2">
        <v>18.09</v>
      </c>
      <c r="E6" s="4">
        <f t="shared" si="1"/>
        <v>17.940000000000001</v>
      </c>
      <c r="F6" s="4">
        <f t="shared" si="2"/>
        <v>-2.7022377622377629</v>
      </c>
    </row>
    <row r="7" spans="1:7" x14ac:dyDescent="0.3">
      <c r="A7" s="32">
        <v>44565</v>
      </c>
      <c r="B7" s="33">
        <v>21.79</v>
      </c>
      <c r="C7" s="4">
        <f t="shared" si="0"/>
        <v>15.237762237762238</v>
      </c>
      <c r="D7" s="2">
        <v>18.09</v>
      </c>
      <c r="E7" s="4">
        <f t="shared" si="1"/>
        <v>17.940000000000001</v>
      </c>
      <c r="F7" s="4">
        <f t="shared" si="2"/>
        <v>-2.7022377622377629</v>
      </c>
    </row>
    <row r="8" spans="1:7" x14ac:dyDescent="0.3">
      <c r="A8" s="32">
        <v>44566</v>
      </c>
      <c r="B8" s="33">
        <v>21.79</v>
      </c>
      <c r="C8" s="4">
        <f t="shared" si="0"/>
        <v>15.237762237762238</v>
      </c>
      <c r="D8" s="2">
        <v>18.09</v>
      </c>
      <c r="E8" s="4">
        <f t="shared" si="1"/>
        <v>17.940000000000001</v>
      </c>
      <c r="F8" s="4">
        <f t="shared" si="2"/>
        <v>-2.7022377622377629</v>
      </c>
    </row>
    <row r="9" spans="1:7" x14ac:dyDescent="0.3">
      <c r="A9" s="32">
        <v>44567</v>
      </c>
      <c r="B9" s="33">
        <v>21.79</v>
      </c>
      <c r="C9" s="4">
        <f t="shared" si="0"/>
        <v>15.237762237762238</v>
      </c>
      <c r="D9" s="2">
        <v>18.09</v>
      </c>
      <c r="E9" s="4">
        <f t="shared" si="1"/>
        <v>17.940000000000001</v>
      </c>
      <c r="F9" s="4">
        <f t="shared" si="2"/>
        <v>-2.7022377622377629</v>
      </c>
    </row>
    <row r="10" spans="1:7" x14ac:dyDescent="0.3">
      <c r="A10" s="32">
        <v>44568</v>
      </c>
      <c r="B10" s="33">
        <v>21.79</v>
      </c>
      <c r="C10" s="4">
        <f t="shared" si="0"/>
        <v>15.237762237762238</v>
      </c>
      <c r="D10" s="2">
        <v>18.09</v>
      </c>
      <c r="E10" s="4">
        <f t="shared" si="1"/>
        <v>17.940000000000001</v>
      </c>
      <c r="F10" s="4">
        <f t="shared" si="2"/>
        <v>-2.7022377622377629</v>
      </c>
    </row>
    <row r="11" spans="1:7" x14ac:dyDescent="0.3">
      <c r="A11" s="32">
        <v>44569</v>
      </c>
      <c r="B11" s="33">
        <v>21.79</v>
      </c>
      <c r="C11" s="4">
        <f t="shared" si="0"/>
        <v>15.237762237762238</v>
      </c>
      <c r="D11" s="2">
        <v>18.09</v>
      </c>
      <c r="E11" s="4">
        <f t="shared" si="1"/>
        <v>17.940000000000001</v>
      </c>
      <c r="F11" s="4">
        <f t="shared" si="2"/>
        <v>-2.7022377622377629</v>
      </c>
    </row>
    <row r="12" spans="1:7" x14ac:dyDescent="0.3">
      <c r="A12" s="32">
        <v>44570</v>
      </c>
      <c r="B12" s="33">
        <v>21.79</v>
      </c>
      <c r="C12" s="4">
        <f t="shared" si="0"/>
        <v>15.237762237762238</v>
      </c>
      <c r="D12" s="2">
        <v>18.09</v>
      </c>
      <c r="E12" s="4">
        <f t="shared" si="1"/>
        <v>17.940000000000001</v>
      </c>
      <c r="F12" s="4">
        <f t="shared" si="2"/>
        <v>-2.7022377622377629</v>
      </c>
    </row>
    <row r="13" spans="1:7" x14ac:dyDescent="0.3">
      <c r="A13" s="32">
        <v>44571</v>
      </c>
      <c r="B13" s="33">
        <v>21.79</v>
      </c>
      <c r="C13" s="4">
        <f t="shared" si="0"/>
        <v>15.237762237762238</v>
      </c>
      <c r="D13" s="2">
        <v>18.09</v>
      </c>
      <c r="E13" s="4">
        <f t="shared" si="1"/>
        <v>17.940000000000001</v>
      </c>
      <c r="F13" s="4">
        <f t="shared" si="2"/>
        <v>-2.7022377622377629</v>
      </c>
    </row>
    <row r="14" spans="1:7" x14ac:dyDescent="0.3">
      <c r="A14" s="32">
        <v>44572</v>
      </c>
      <c r="B14" s="33">
        <v>21.79</v>
      </c>
      <c r="C14" s="4">
        <f t="shared" si="0"/>
        <v>15.237762237762238</v>
      </c>
      <c r="D14" s="2">
        <v>18.09</v>
      </c>
      <c r="E14" s="4">
        <f t="shared" si="1"/>
        <v>17.940000000000001</v>
      </c>
      <c r="F14" s="4">
        <f t="shared" si="2"/>
        <v>-2.7022377622377629</v>
      </c>
    </row>
    <row r="15" spans="1:7" x14ac:dyDescent="0.3">
      <c r="A15" s="32">
        <v>44573</v>
      </c>
      <c r="B15" s="33">
        <v>21.79</v>
      </c>
      <c r="C15" s="4">
        <f t="shared" si="0"/>
        <v>15.237762237762238</v>
      </c>
      <c r="D15" s="2">
        <v>18.09</v>
      </c>
      <c r="E15" s="4">
        <f t="shared" si="1"/>
        <v>17.940000000000001</v>
      </c>
      <c r="F15" s="4">
        <f t="shared" si="2"/>
        <v>-2.7022377622377629</v>
      </c>
    </row>
    <row r="16" spans="1:7" x14ac:dyDescent="0.3">
      <c r="A16" s="32">
        <v>44574</v>
      </c>
      <c r="B16" s="33">
        <v>21.79</v>
      </c>
      <c r="C16" s="4">
        <f t="shared" si="0"/>
        <v>15.237762237762238</v>
      </c>
      <c r="D16" s="2">
        <v>18.09</v>
      </c>
      <c r="E16" s="4">
        <f t="shared" si="1"/>
        <v>17.940000000000001</v>
      </c>
      <c r="F16" s="4">
        <f t="shared" si="2"/>
        <v>-2.7022377622377629</v>
      </c>
    </row>
    <row r="17" spans="1:6" x14ac:dyDescent="0.3">
      <c r="A17" s="32">
        <v>44575</v>
      </c>
      <c r="B17" s="33">
        <v>21.79</v>
      </c>
      <c r="C17" s="4">
        <f t="shared" si="0"/>
        <v>15.237762237762238</v>
      </c>
      <c r="D17" s="2">
        <v>18.09</v>
      </c>
      <c r="E17" s="4">
        <f t="shared" si="1"/>
        <v>17.940000000000001</v>
      </c>
      <c r="F17" s="4">
        <f t="shared" si="2"/>
        <v>-2.7022377622377629</v>
      </c>
    </row>
    <row r="18" spans="1:6" x14ac:dyDescent="0.3">
      <c r="A18" s="32">
        <v>44576</v>
      </c>
      <c r="B18" s="33">
        <v>21.79</v>
      </c>
      <c r="C18" s="4">
        <f t="shared" si="0"/>
        <v>15.237762237762238</v>
      </c>
      <c r="D18" s="2">
        <v>18.09</v>
      </c>
      <c r="E18" s="4">
        <f t="shared" si="1"/>
        <v>17.940000000000001</v>
      </c>
      <c r="F18" s="4">
        <f t="shared" si="2"/>
        <v>-2.7022377622377629</v>
      </c>
    </row>
    <row r="19" spans="1:6" x14ac:dyDescent="0.3">
      <c r="A19" s="32">
        <v>44577</v>
      </c>
      <c r="B19" s="33">
        <v>21.79</v>
      </c>
      <c r="C19" s="4">
        <f t="shared" si="0"/>
        <v>15.237762237762238</v>
      </c>
      <c r="D19" s="2">
        <v>18.09</v>
      </c>
      <c r="E19" s="4">
        <f t="shared" si="1"/>
        <v>17.940000000000001</v>
      </c>
      <c r="F19" s="4">
        <f t="shared" si="2"/>
        <v>-2.7022377622377629</v>
      </c>
    </row>
    <row r="20" spans="1:6" x14ac:dyDescent="0.3">
      <c r="A20" s="32">
        <v>44578</v>
      </c>
      <c r="B20" s="33">
        <v>22.87</v>
      </c>
      <c r="C20" s="4">
        <f t="shared" si="0"/>
        <v>15.993006993006995</v>
      </c>
      <c r="D20" s="2">
        <v>18.29</v>
      </c>
      <c r="E20" s="4">
        <f t="shared" si="1"/>
        <v>18.14</v>
      </c>
      <c r="F20" s="4">
        <f t="shared" si="2"/>
        <v>-2.1469930069930054</v>
      </c>
    </row>
    <row r="21" spans="1:6" x14ac:dyDescent="0.3">
      <c r="A21" s="32">
        <v>44579</v>
      </c>
      <c r="B21" s="33">
        <v>22.87</v>
      </c>
      <c r="C21" s="4">
        <f t="shared" si="0"/>
        <v>15.993006993006995</v>
      </c>
      <c r="D21" s="2">
        <v>18.29</v>
      </c>
      <c r="E21" s="4">
        <f t="shared" si="1"/>
        <v>18.14</v>
      </c>
      <c r="F21" s="4">
        <f t="shared" si="2"/>
        <v>-2.1469930069930054</v>
      </c>
    </row>
    <row r="22" spans="1:6" x14ac:dyDescent="0.3">
      <c r="A22" s="32">
        <v>44580</v>
      </c>
      <c r="B22" s="33">
        <v>22.87</v>
      </c>
      <c r="C22" s="4">
        <f t="shared" si="0"/>
        <v>15.993006993006995</v>
      </c>
      <c r="D22" s="2">
        <v>18.29</v>
      </c>
      <c r="E22" s="4">
        <f t="shared" si="1"/>
        <v>18.14</v>
      </c>
      <c r="F22" s="4">
        <f t="shared" si="2"/>
        <v>-2.1469930069930054</v>
      </c>
    </row>
    <row r="23" spans="1:6" x14ac:dyDescent="0.3">
      <c r="A23" s="32">
        <v>44581</v>
      </c>
      <c r="B23" s="33">
        <v>22.87</v>
      </c>
      <c r="C23" s="4">
        <f t="shared" si="0"/>
        <v>15.993006993006995</v>
      </c>
      <c r="D23" s="2">
        <v>18.489999999999998</v>
      </c>
      <c r="E23" s="4">
        <f t="shared" si="1"/>
        <v>18.34</v>
      </c>
      <c r="F23" s="4">
        <f t="shared" si="2"/>
        <v>-2.3469930069930047</v>
      </c>
    </row>
    <row r="24" spans="1:6" x14ac:dyDescent="0.3">
      <c r="A24" s="32">
        <v>44582</v>
      </c>
      <c r="B24" s="33">
        <v>22.87</v>
      </c>
      <c r="C24" s="4">
        <f t="shared" si="0"/>
        <v>15.993006993006995</v>
      </c>
      <c r="D24" s="2">
        <v>18.489999999999998</v>
      </c>
      <c r="E24" s="4">
        <f t="shared" si="1"/>
        <v>18.34</v>
      </c>
      <c r="F24" s="4">
        <f t="shared" si="2"/>
        <v>-2.3469930069930047</v>
      </c>
    </row>
    <row r="25" spans="1:6" x14ac:dyDescent="0.3">
      <c r="A25" s="32">
        <v>44583</v>
      </c>
      <c r="B25" s="33">
        <v>22.87</v>
      </c>
      <c r="C25" s="4">
        <f t="shared" si="0"/>
        <v>15.993006993006995</v>
      </c>
      <c r="D25" s="2">
        <v>18.489999999999998</v>
      </c>
      <c r="E25" s="4">
        <f t="shared" si="1"/>
        <v>18.34</v>
      </c>
      <c r="F25" s="4">
        <f t="shared" si="2"/>
        <v>-2.3469930069930047</v>
      </c>
    </row>
    <row r="26" spans="1:6" x14ac:dyDescent="0.3">
      <c r="A26" s="32">
        <v>44584</v>
      </c>
      <c r="B26" s="33">
        <v>22.87</v>
      </c>
      <c r="C26" s="4">
        <f t="shared" si="0"/>
        <v>15.993006993006995</v>
      </c>
      <c r="D26" s="2">
        <v>18.489999999999998</v>
      </c>
      <c r="E26" s="4">
        <f t="shared" si="1"/>
        <v>18.34</v>
      </c>
      <c r="F26" s="4">
        <f t="shared" si="2"/>
        <v>-2.3469930069930047</v>
      </c>
    </row>
    <row r="27" spans="1:6" x14ac:dyDescent="0.3">
      <c r="A27" s="32">
        <v>44585</v>
      </c>
      <c r="B27" s="33">
        <v>22.87</v>
      </c>
      <c r="C27" s="4">
        <f t="shared" si="0"/>
        <v>15.993006993006995</v>
      </c>
      <c r="D27" s="2">
        <v>18.59</v>
      </c>
      <c r="E27" s="4">
        <f t="shared" si="1"/>
        <v>18.440000000000001</v>
      </c>
      <c r="F27" s="4">
        <f t="shared" si="2"/>
        <v>-2.4469930069930061</v>
      </c>
    </row>
    <row r="28" spans="1:6" x14ac:dyDescent="0.3">
      <c r="A28" s="32">
        <v>44586</v>
      </c>
      <c r="B28" s="33">
        <v>22.87</v>
      </c>
      <c r="C28" s="4">
        <f>B28/1.43</f>
        <v>15.993006993006995</v>
      </c>
      <c r="D28" s="2">
        <v>18.489999999999998</v>
      </c>
      <c r="E28" s="4">
        <f t="shared" si="1"/>
        <v>18.34</v>
      </c>
      <c r="F28" s="4">
        <f t="shared" si="2"/>
        <v>-2.3469930069930047</v>
      </c>
    </row>
    <row r="29" spans="1:6" x14ac:dyDescent="0.3">
      <c r="A29" s="32">
        <v>44587</v>
      </c>
      <c r="B29" s="33">
        <v>22.87</v>
      </c>
      <c r="C29" s="4">
        <f t="shared" si="0"/>
        <v>15.993006993006995</v>
      </c>
      <c r="D29" s="2">
        <v>18.64</v>
      </c>
      <c r="E29" s="4">
        <f t="shared" si="1"/>
        <v>18.490000000000002</v>
      </c>
      <c r="F29" s="4">
        <f t="shared" si="2"/>
        <v>-2.4969930069930069</v>
      </c>
    </row>
    <row r="30" spans="1:6" x14ac:dyDescent="0.3">
      <c r="A30" s="32">
        <v>44588</v>
      </c>
      <c r="B30" s="33">
        <v>22.87</v>
      </c>
      <c r="C30" s="4">
        <f t="shared" si="0"/>
        <v>15.993006993006995</v>
      </c>
      <c r="D30" s="2">
        <v>18.79</v>
      </c>
      <c r="E30" s="4">
        <f t="shared" si="1"/>
        <v>18.64</v>
      </c>
      <c r="F30" s="4">
        <f t="shared" si="2"/>
        <v>-2.6469930069930054</v>
      </c>
    </row>
    <row r="31" spans="1:6" x14ac:dyDescent="0.3">
      <c r="A31" s="32">
        <v>44589</v>
      </c>
      <c r="B31" s="33">
        <v>22.87</v>
      </c>
      <c r="C31" s="4">
        <f t="shared" si="0"/>
        <v>15.993006993006995</v>
      </c>
      <c r="D31" s="2">
        <v>18.89</v>
      </c>
      <c r="E31" s="4">
        <f t="shared" si="1"/>
        <v>18.740000000000002</v>
      </c>
      <c r="F31" s="4">
        <f t="shared" si="2"/>
        <v>-2.7469930069930069</v>
      </c>
    </row>
    <row r="32" spans="1:6" x14ac:dyDescent="0.3">
      <c r="A32" s="32">
        <v>44590</v>
      </c>
      <c r="B32" s="33">
        <v>22.87</v>
      </c>
      <c r="C32" s="4">
        <f t="shared" si="0"/>
        <v>15.993006993006995</v>
      </c>
      <c r="D32" s="2">
        <v>18.89</v>
      </c>
      <c r="E32" s="4">
        <f t="shared" si="1"/>
        <v>18.740000000000002</v>
      </c>
      <c r="F32" s="4">
        <f t="shared" si="2"/>
        <v>-2.7469930069930069</v>
      </c>
    </row>
    <row r="33" spans="1:6" x14ac:dyDescent="0.3">
      <c r="A33" s="32">
        <v>44591</v>
      </c>
      <c r="B33" s="33">
        <v>22.87</v>
      </c>
      <c r="C33" s="4">
        <f t="shared" si="0"/>
        <v>15.993006993006995</v>
      </c>
      <c r="D33" s="2">
        <v>18.89</v>
      </c>
      <c r="E33" s="4">
        <f t="shared" si="1"/>
        <v>18.740000000000002</v>
      </c>
      <c r="F33" s="4">
        <f t="shared" si="2"/>
        <v>-2.7469930069930069</v>
      </c>
    </row>
    <row r="34" spans="1:6" ht="13.5" thickBot="1" x14ac:dyDescent="0.35">
      <c r="A34" s="34">
        <v>44592</v>
      </c>
      <c r="B34" s="35">
        <v>22.87</v>
      </c>
      <c r="C34" s="10">
        <f t="shared" si="0"/>
        <v>15.993006993006995</v>
      </c>
      <c r="D34" s="9">
        <v>19.04</v>
      </c>
      <c r="E34" s="10">
        <f t="shared" si="1"/>
        <v>18.89</v>
      </c>
      <c r="F34" s="10">
        <f t="shared" si="2"/>
        <v>-2.8969930069930054</v>
      </c>
    </row>
    <row r="35" spans="1:6" x14ac:dyDescent="0.3">
      <c r="A35" s="36" t="s">
        <v>2</v>
      </c>
      <c r="B35" s="37">
        <f>AVERAGE(B4:B34)</f>
        <v>22.312580645161294</v>
      </c>
      <c r="C35" s="37">
        <f>AVERAGE(C4:C34)</f>
        <v>15.603203248364537</v>
      </c>
      <c r="D35" s="37">
        <f>AVERAGE(D4:D34)</f>
        <v>18.344838709677422</v>
      </c>
      <c r="E35" s="37">
        <f t="shared" ref="E35" si="3">AVERAGE(E4:E34)</f>
        <v>18.194838709677416</v>
      </c>
      <c r="F35" s="6">
        <f>C35-E35</f>
        <v>-2.5916354613128796</v>
      </c>
    </row>
    <row r="36" spans="1:6" x14ac:dyDescent="0.3">
      <c r="A36" s="63"/>
      <c r="B36" s="66"/>
      <c r="C36" s="66"/>
      <c r="D36" s="66"/>
      <c r="E36" s="66"/>
      <c r="F36" s="23"/>
    </row>
    <row r="37" spans="1:6" x14ac:dyDescent="0.3">
      <c r="A37" s="56">
        <v>44593</v>
      </c>
      <c r="B37" s="33">
        <v>22.87</v>
      </c>
      <c r="C37" s="4">
        <f t="shared" ref="C37:C64" si="4">B37/1.43</f>
        <v>15.993006993006995</v>
      </c>
      <c r="D37" s="2">
        <v>19.04</v>
      </c>
      <c r="E37" s="33">
        <f>D37-0.15</f>
        <v>18.89</v>
      </c>
      <c r="F37" s="4">
        <f t="shared" ref="F37:F65" si="5">C37-E37</f>
        <v>-2.8969930069930054</v>
      </c>
    </row>
    <row r="38" spans="1:6" x14ac:dyDescent="0.3">
      <c r="A38" s="56">
        <v>44594</v>
      </c>
      <c r="B38" s="33">
        <v>22.87</v>
      </c>
      <c r="C38" s="4">
        <f t="shared" si="4"/>
        <v>15.993006993006995</v>
      </c>
      <c r="D38" s="2">
        <v>18.940000000000001</v>
      </c>
      <c r="E38" s="33">
        <f t="shared" ref="E38:E64" si="6">D38-0.15</f>
        <v>18.790000000000003</v>
      </c>
      <c r="F38" s="4">
        <f t="shared" si="5"/>
        <v>-2.7969930069930076</v>
      </c>
    </row>
    <row r="39" spans="1:6" x14ac:dyDescent="0.3">
      <c r="A39" s="56">
        <v>44595</v>
      </c>
      <c r="B39" s="33">
        <v>22.87</v>
      </c>
      <c r="C39" s="4">
        <f t="shared" si="4"/>
        <v>15.993006993006995</v>
      </c>
      <c r="D39" s="2">
        <v>18.940000000000001</v>
      </c>
      <c r="E39" s="33">
        <f t="shared" si="6"/>
        <v>18.790000000000003</v>
      </c>
      <c r="F39" s="4">
        <f t="shared" si="5"/>
        <v>-2.7969930069930076</v>
      </c>
    </row>
    <row r="40" spans="1:6" x14ac:dyDescent="0.3">
      <c r="A40" s="56">
        <v>44596</v>
      </c>
      <c r="B40" s="33">
        <v>22.87</v>
      </c>
      <c r="C40" s="4">
        <f t="shared" si="4"/>
        <v>15.993006993006995</v>
      </c>
      <c r="D40" s="2">
        <v>18.940000000000001</v>
      </c>
      <c r="E40" s="33">
        <f t="shared" si="6"/>
        <v>18.790000000000003</v>
      </c>
      <c r="F40" s="4">
        <f t="shared" si="5"/>
        <v>-2.7969930069930076</v>
      </c>
    </row>
    <row r="41" spans="1:6" x14ac:dyDescent="0.3">
      <c r="A41" s="56">
        <v>44597</v>
      </c>
      <c r="B41" s="33">
        <v>22.87</v>
      </c>
      <c r="C41" s="4">
        <f t="shared" si="4"/>
        <v>15.993006993006995</v>
      </c>
      <c r="D41" s="2">
        <v>18.940000000000001</v>
      </c>
      <c r="E41" s="33">
        <f t="shared" si="6"/>
        <v>18.790000000000003</v>
      </c>
      <c r="F41" s="4">
        <f t="shared" si="5"/>
        <v>-2.7969930069930076</v>
      </c>
    </row>
    <row r="42" spans="1:6" x14ac:dyDescent="0.3">
      <c r="A42" s="56">
        <v>44598</v>
      </c>
      <c r="B42" s="33">
        <v>22.87</v>
      </c>
      <c r="C42" s="4">
        <f t="shared" si="4"/>
        <v>15.993006993006995</v>
      </c>
      <c r="D42" s="2">
        <v>18.940000000000001</v>
      </c>
      <c r="E42" s="33">
        <f t="shared" si="6"/>
        <v>18.790000000000003</v>
      </c>
      <c r="F42" s="4">
        <f t="shared" si="5"/>
        <v>-2.7969930069930076</v>
      </c>
    </row>
    <row r="43" spans="1:6" x14ac:dyDescent="0.3">
      <c r="A43" s="56">
        <v>44599</v>
      </c>
      <c r="B43" s="33">
        <v>22.87</v>
      </c>
      <c r="C43" s="4">
        <f t="shared" si="4"/>
        <v>15.993006993006995</v>
      </c>
      <c r="D43" s="2">
        <v>19.14</v>
      </c>
      <c r="E43" s="33">
        <f t="shared" si="6"/>
        <v>18.990000000000002</v>
      </c>
      <c r="F43" s="4">
        <f t="shared" si="5"/>
        <v>-2.9969930069930069</v>
      </c>
    </row>
    <row r="44" spans="1:6" x14ac:dyDescent="0.3">
      <c r="A44" s="56">
        <v>44600</v>
      </c>
      <c r="B44" s="33">
        <v>22.87</v>
      </c>
      <c r="C44" s="4">
        <f t="shared" si="4"/>
        <v>15.993006993006995</v>
      </c>
      <c r="D44" s="2">
        <v>19.14</v>
      </c>
      <c r="E44" s="33">
        <f t="shared" si="6"/>
        <v>18.990000000000002</v>
      </c>
      <c r="F44" s="4">
        <f t="shared" si="5"/>
        <v>-2.9969930069930069</v>
      </c>
    </row>
    <row r="45" spans="1:6" x14ac:dyDescent="0.3">
      <c r="A45" s="56">
        <v>44601</v>
      </c>
      <c r="B45" s="33">
        <v>22.87</v>
      </c>
      <c r="C45" s="4">
        <f t="shared" si="4"/>
        <v>15.993006993006995</v>
      </c>
      <c r="D45" s="2">
        <v>19.04</v>
      </c>
      <c r="E45" s="33">
        <f t="shared" si="6"/>
        <v>18.89</v>
      </c>
      <c r="F45" s="4">
        <f t="shared" si="5"/>
        <v>-2.8969930069930054</v>
      </c>
    </row>
    <row r="46" spans="1:6" x14ac:dyDescent="0.3">
      <c r="A46" s="56">
        <v>44602</v>
      </c>
      <c r="B46" s="33">
        <v>22.87</v>
      </c>
      <c r="C46" s="4">
        <f t="shared" si="4"/>
        <v>15.993006993006995</v>
      </c>
      <c r="D46" s="2">
        <v>19.14</v>
      </c>
      <c r="E46" s="33">
        <f t="shared" si="6"/>
        <v>18.990000000000002</v>
      </c>
      <c r="F46" s="4">
        <f t="shared" si="5"/>
        <v>-2.9969930069930069</v>
      </c>
    </row>
    <row r="47" spans="1:6" x14ac:dyDescent="0.3">
      <c r="A47" s="56">
        <v>44603</v>
      </c>
      <c r="B47" s="33">
        <v>22.87</v>
      </c>
      <c r="C47" s="4">
        <f t="shared" si="4"/>
        <v>15.993006993006995</v>
      </c>
      <c r="D47" s="2">
        <v>19.239999999999998</v>
      </c>
      <c r="E47" s="33">
        <f t="shared" si="6"/>
        <v>19.09</v>
      </c>
      <c r="F47" s="4">
        <f t="shared" si="5"/>
        <v>-3.0969930069930047</v>
      </c>
    </row>
    <row r="48" spans="1:6" x14ac:dyDescent="0.3">
      <c r="A48" s="56">
        <v>44604</v>
      </c>
      <c r="B48" s="33">
        <v>22.87</v>
      </c>
      <c r="C48" s="4">
        <f t="shared" si="4"/>
        <v>15.993006993006995</v>
      </c>
      <c r="D48" s="2">
        <v>19.239999999999998</v>
      </c>
      <c r="E48" s="33">
        <f t="shared" si="6"/>
        <v>19.09</v>
      </c>
      <c r="F48" s="4">
        <f t="shared" si="5"/>
        <v>-3.0969930069930047</v>
      </c>
    </row>
    <row r="49" spans="1:6" x14ac:dyDescent="0.3">
      <c r="A49" s="56">
        <v>44605</v>
      </c>
      <c r="B49" s="33">
        <v>22.87</v>
      </c>
      <c r="C49" s="4">
        <f t="shared" si="4"/>
        <v>15.993006993006995</v>
      </c>
      <c r="D49" s="2">
        <v>19.239999999999998</v>
      </c>
      <c r="E49" s="33">
        <f t="shared" si="6"/>
        <v>19.09</v>
      </c>
      <c r="F49" s="4">
        <f t="shared" si="5"/>
        <v>-3.0969930069930047</v>
      </c>
    </row>
    <row r="50" spans="1:6" x14ac:dyDescent="0.3">
      <c r="A50" s="56">
        <v>44606</v>
      </c>
      <c r="B50" s="33">
        <v>22.87</v>
      </c>
      <c r="C50" s="4">
        <f t="shared" si="4"/>
        <v>15.993006993006995</v>
      </c>
      <c r="D50" s="2">
        <v>19.440000000000001</v>
      </c>
      <c r="E50" s="33">
        <f t="shared" si="6"/>
        <v>19.290000000000003</v>
      </c>
      <c r="F50" s="4">
        <f t="shared" si="5"/>
        <v>-3.2969930069930076</v>
      </c>
    </row>
    <row r="51" spans="1:6" x14ac:dyDescent="0.3">
      <c r="A51" s="56">
        <v>44607</v>
      </c>
      <c r="B51" s="33">
        <v>22.87</v>
      </c>
      <c r="C51" s="4">
        <f t="shared" si="4"/>
        <v>15.993006993006995</v>
      </c>
      <c r="D51" s="2">
        <v>19.64</v>
      </c>
      <c r="E51" s="33">
        <f t="shared" si="6"/>
        <v>19.490000000000002</v>
      </c>
      <c r="F51" s="4">
        <f t="shared" si="5"/>
        <v>-3.4969930069930069</v>
      </c>
    </row>
    <row r="52" spans="1:6" x14ac:dyDescent="0.3">
      <c r="A52" s="56">
        <v>44608</v>
      </c>
      <c r="B52" s="33">
        <v>22.87</v>
      </c>
      <c r="C52" s="4">
        <f t="shared" si="4"/>
        <v>15.993006993006995</v>
      </c>
      <c r="D52" s="2">
        <v>19.440000000000001</v>
      </c>
      <c r="E52" s="33">
        <f t="shared" si="6"/>
        <v>19.290000000000003</v>
      </c>
      <c r="F52" s="4">
        <f t="shared" si="5"/>
        <v>-3.2969930069930076</v>
      </c>
    </row>
    <row r="53" spans="1:6" x14ac:dyDescent="0.3">
      <c r="A53" s="56">
        <v>44609</v>
      </c>
      <c r="B53" s="33">
        <v>22.87</v>
      </c>
      <c r="C53" s="4">
        <f t="shared" si="4"/>
        <v>15.993006993006995</v>
      </c>
      <c r="D53" s="2">
        <v>19.440000000000001</v>
      </c>
      <c r="E53" s="33">
        <f t="shared" si="6"/>
        <v>19.290000000000003</v>
      </c>
      <c r="F53" s="4">
        <f t="shared" si="5"/>
        <v>-3.2969930069930076</v>
      </c>
    </row>
    <row r="54" spans="1:6" x14ac:dyDescent="0.3">
      <c r="A54" s="56">
        <v>44610</v>
      </c>
      <c r="B54" s="33">
        <v>22.87</v>
      </c>
      <c r="C54" s="4">
        <f t="shared" si="4"/>
        <v>15.993006993006995</v>
      </c>
      <c r="D54" s="2">
        <v>19.34</v>
      </c>
      <c r="E54" s="33">
        <f t="shared" si="6"/>
        <v>19.190000000000001</v>
      </c>
      <c r="F54" s="4">
        <f t="shared" si="5"/>
        <v>-3.1969930069930061</v>
      </c>
    </row>
    <row r="55" spans="1:6" x14ac:dyDescent="0.3">
      <c r="A55" s="56">
        <v>44611</v>
      </c>
      <c r="B55" s="33">
        <v>22.87</v>
      </c>
      <c r="C55" s="4">
        <f t="shared" si="4"/>
        <v>15.993006993006995</v>
      </c>
      <c r="D55" s="2">
        <v>19.34</v>
      </c>
      <c r="E55" s="33">
        <f t="shared" si="6"/>
        <v>19.190000000000001</v>
      </c>
      <c r="F55" s="4">
        <f t="shared" si="5"/>
        <v>-3.1969930069930061</v>
      </c>
    </row>
    <row r="56" spans="1:6" x14ac:dyDescent="0.3">
      <c r="A56" s="56">
        <v>44612</v>
      </c>
      <c r="B56" s="33">
        <v>22.87</v>
      </c>
      <c r="C56" s="4">
        <f t="shared" si="4"/>
        <v>15.993006993006995</v>
      </c>
      <c r="D56" s="2">
        <v>19.34</v>
      </c>
      <c r="E56" s="33">
        <f t="shared" si="6"/>
        <v>19.190000000000001</v>
      </c>
      <c r="F56" s="4">
        <f t="shared" si="5"/>
        <v>-3.1969930069930061</v>
      </c>
    </row>
    <row r="57" spans="1:6" x14ac:dyDescent="0.3">
      <c r="A57" s="56">
        <v>44613</v>
      </c>
      <c r="B57" s="33">
        <v>22.87</v>
      </c>
      <c r="C57" s="4">
        <f t="shared" si="4"/>
        <v>15.993006993006995</v>
      </c>
      <c r="D57" s="2">
        <v>19.34</v>
      </c>
      <c r="E57" s="33">
        <f t="shared" si="6"/>
        <v>19.190000000000001</v>
      </c>
      <c r="F57" s="4">
        <f t="shared" si="5"/>
        <v>-3.1969930069930061</v>
      </c>
    </row>
    <row r="58" spans="1:6" x14ac:dyDescent="0.3">
      <c r="A58" s="56">
        <v>44614</v>
      </c>
      <c r="B58" s="33">
        <v>22.87</v>
      </c>
      <c r="C58" s="4">
        <f t="shared" si="4"/>
        <v>15.993006993006995</v>
      </c>
      <c r="D58" s="2">
        <v>19.440000000000001</v>
      </c>
      <c r="E58" s="33">
        <f t="shared" si="6"/>
        <v>19.290000000000003</v>
      </c>
      <c r="F58" s="4">
        <f t="shared" si="5"/>
        <v>-3.2969930069930076</v>
      </c>
    </row>
    <row r="59" spans="1:6" x14ac:dyDescent="0.3">
      <c r="A59" s="56">
        <v>44615</v>
      </c>
      <c r="B59" s="33">
        <v>22.87</v>
      </c>
      <c r="C59" s="4">
        <f t="shared" si="4"/>
        <v>15.993006993006995</v>
      </c>
      <c r="D59" s="2">
        <v>19.54</v>
      </c>
      <c r="E59" s="33">
        <f t="shared" si="6"/>
        <v>19.39</v>
      </c>
      <c r="F59" s="4">
        <f t="shared" si="5"/>
        <v>-3.3969930069930054</v>
      </c>
    </row>
    <row r="60" spans="1:6" x14ac:dyDescent="0.3">
      <c r="A60" s="56">
        <v>44616</v>
      </c>
      <c r="B60" s="33">
        <v>22.87</v>
      </c>
      <c r="C60" s="4">
        <f t="shared" si="4"/>
        <v>15.993006993006995</v>
      </c>
      <c r="D60" s="2">
        <v>19.54</v>
      </c>
      <c r="E60" s="33">
        <f t="shared" si="6"/>
        <v>19.39</v>
      </c>
      <c r="F60" s="4">
        <f t="shared" si="5"/>
        <v>-3.3969930069930054</v>
      </c>
    </row>
    <row r="61" spans="1:6" x14ac:dyDescent="0.3">
      <c r="A61" s="56">
        <v>44617</v>
      </c>
      <c r="B61" s="33">
        <v>22.87</v>
      </c>
      <c r="C61" s="4">
        <f t="shared" si="4"/>
        <v>15.993006993006995</v>
      </c>
      <c r="D61" s="2">
        <v>20.14</v>
      </c>
      <c r="E61" s="33">
        <f t="shared" si="6"/>
        <v>19.990000000000002</v>
      </c>
      <c r="F61" s="4">
        <f t="shared" si="5"/>
        <v>-3.9969930069930069</v>
      </c>
    </row>
    <row r="62" spans="1:6" x14ac:dyDescent="0.3">
      <c r="A62" s="56">
        <v>44618</v>
      </c>
      <c r="B62" s="33">
        <v>22.87</v>
      </c>
      <c r="C62" s="4">
        <f t="shared" si="4"/>
        <v>15.993006993006995</v>
      </c>
      <c r="D62" s="2">
        <v>20.14</v>
      </c>
      <c r="E62" s="33">
        <f t="shared" si="6"/>
        <v>19.990000000000002</v>
      </c>
      <c r="F62" s="4">
        <f t="shared" si="5"/>
        <v>-3.9969930069930069</v>
      </c>
    </row>
    <row r="63" spans="1:6" x14ac:dyDescent="0.3">
      <c r="A63" s="56">
        <v>44619</v>
      </c>
      <c r="B63" s="33">
        <v>22.87</v>
      </c>
      <c r="C63" s="4">
        <f t="shared" si="4"/>
        <v>15.993006993006995</v>
      </c>
      <c r="D63" s="2">
        <v>20.14</v>
      </c>
      <c r="E63" s="33">
        <f t="shared" si="6"/>
        <v>19.990000000000002</v>
      </c>
      <c r="F63" s="4">
        <f t="shared" si="5"/>
        <v>-3.9969930069930069</v>
      </c>
    </row>
    <row r="64" spans="1:6" ht="13.5" thickBot="1" x14ac:dyDescent="0.35">
      <c r="A64" s="55">
        <v>44620</v>
      </c>
      <c r="B64" s="35">
        <v>22.87</v>
      </c>
      <c r="C64" s="10">
        <f t="shared" si="4"/>
        <v>15.993006993006995</v>
      </c>
      <c r="D64" s="9">
        <v>19.89</v>
      </c>
      <c r="E64" s="35">
        <f t="shared" si="6"/>
        <v>19.740000000000002</v>
      </c>
      <c r="F64" s="10">
        <f t="shared" si="5"/>
        <v>-3.7469930069930069</v>
      </c>
    </row>
    <row r="65" spans="1:6" x14ac:dyDescent="0.3">
      <c r="A65" s="36" t="s">
        <v>3</v>
      </c>
      <c r="B65" s="37">
        <f>AVERAGE(B37:B64)</f>
        <v>22.87</v>
      </c>
      <c r="C65" s="37">
        <f t="shared" ref="C65:E65" si="7">AVERAGE(C37:C64)</f>
        <v>15.99300699300699</v>
      </c>
      <c r="D65" s="37">
        <f t="shared" si="7"/>
        <v>19.359642857142855</v>
      </c>
      <c r="E65" s="37">
        <f t="shared" si="7"/>
        <v>19.20964285714286</v>
      </c>
      <c r="F65" s="6">
        <f t="shared" si="5"/>
        <v>-3.2166358641358705</v>
      </c>
    </row>
    <row r="66" spans="1:6" x14ac:dyDescent="0.3">
      <c r="F66" s="104"/>
    </row>
    <row r="67" spans="1:6" x14ac:dyDescent="0.3">
      <c r="A67" s="32">
        <v>44621</v>
      </c>
      <c r="B67" s="33">
        <v>22.87</v>
      </c>
      <c r="C67" s="4">
        <f>B67/1.43</f>
        <v>15.993006993006995</v>
      </c>
      <c r="D67" s="2">
        <v>19.989999999999998</v>
      </c>
      <c r="E67" s="4">
        <f>D67-0.15</f>
        <v>19.84</v>
      </c>
      <c r="F67" s="4">
        <f>C67-E67</f>
        <v>-3.8469930069930047</v>
      </c>
    </row>
    <row r="68" spans="1:6" x14ac:dyDescent="0.3">
      <c r="A68" s="32">
        <v>44622</v>
      </c>
      <c r="B68" s="33">
        <v>22.87</v>
      </c>
      <c r="C68" s="4">
        <f t="shared" ref="C68:C90" si="8">B68/1.43</f>
        <v>15.993006993006995</v>
      </c>
      <c r="D68" s="2">
        <v>20.39</v>
      </c>
      <c r="E68" s="4">
        <f t="shared" ref="E68:E97" si="9">D68-0.15</f>
        <v>20.240000000000002</v>
      </c>
      <c r="F68" s="4">
        <f t="shared" ref="F68:F97" si="10">C68-E68</f>
        <v>-4.2469930069930069</v>
      </c>
    </row>
    <row r="69" spans="1:6" x14ac:dyDescent="0.3">
      <c r="A69" s="32">
        <v>44623</v>
      </c>
      <c r="B69" s="33">
        <v>22.87</v>
      </c>
      <c r="C69" s="4">
        <f t="shared" si="8"/>
        <v>15.993006993006995</v>
      </c>
      <c r="D69" s="2">
        <v>20.94</v>
      </c>
      <c r="E69" s="4">
        <f t="shared" si="9"/>
        <v>20.790000000000003</v>
      </c>
      <c r="F69" s="4">
        <f t="shared" si="10"/>
        <v>-4.7969930069930076</v>
      </c>
    </row>
    <row r="70" spans="1:6" x14ac:dyDescent="0.3">
      <c r="A70" s="32">
        <v>44624</v>
      </c>
      <c r="B70" s="33">
        <v>22.87</v>
      </c>
      <c r="C70" s="4">
        <f t="shared" si="8"/>
        <v>15.993006993006995</v>
      </c>
      <c r="D70" s="2">
        <v>21.39</v>
      </c>
      <c r="E70" s="4">
        <f t="shared" si="9"/>
        <v>21.240000000000002</v>
      </c>
      <c r="F70" s="4">
        <f t="shared" si="10"/>
        <v>-5.2469930069930069</v>
      </c>
    </row>
    <row r="71" spans="1:6" x14ac:dyDescent="0.3">
      <c r="A71" s="32">
        <v>44625</v>
      </c>
      <c r="B71" s="33">
        <v>22.87</v>
      </c>
      <c r="C71" s="4">
        <f t="shared" si="8"/>
        <v>15.993006993006995</v>
      </c>
      <c r="D71" s="2">
        <v>21.39</v>
      </c>
      <c r="E71" s="4">
        <f t="shared" si="9"/>
        <v>21.240000000000002</v>
      </c>
      <c r="F71" s="4">
        <f t="shared" si="10"/>
        <v>-5.2469930069930069</v>
      </c>
    </row>
    <row r="72" spans="1:6" x14ac:dyDescent="0.3">
      <c r="A72" s="32">
        <v>44626</v>
      </c>
      <c r="B72" s="33">
        <v>22.87</v>
      </c>
      <c r="C72" s="4">
        <f t="shared" si="8"/>
        <v>15.993006993006995</v>
      </c>
      <c r="D72" s="2">
        <v>21.39</v>
      </c>
      <c r="E72" s="4">
        <f t="shared" si="9"/>
        <v>21.240000000000002</v>
      </c>
      <c r="F72" s="4">
        <f t="shared" si="10"/>
        <v>-5.2469930069930069</v>
      </c>
    </row>
    <row r="73" spans="1:6" x14ac:dyDescent="0.3">
      <c r="A73" s="32">
        <v>44627</v>
      </c>
      <c r="B73" s="33">
        <v>22.87</v>
      </c>
      <c r="C73" s="4">
        <f t="shared" si="8"/>
        <v>15.993006993006995</v>
      </c>
      <c r="D73" s="2">
        <v>22.04</v>
      </c>
      <c r="E73" s="4">
        <f t="shared" si="9"/>
        <v>21.89</v>
      </c>
      <c r="F73" s="4">
        <f t="shared" si="10"/>
        <v>-5.8969930069930054</v>
      </c>
    </row>
    <row r="74" spans="1:6" x14ac:dyDescent="0.3">
      <c r="A74" s="32">
        <v>44628</v>
      </c>
      <c r="B74" s="33">
        <v>22.87</v>
      </c>
      <c r="C74" s="4">
        <f t="shared" si="8"/>
        <v>15.993006993006995</v>
      </c>
      <c r="D74" s="2">
        <v>22.99</v>
      </c>
      <c r="E74" s="4">
        <f t="shared" si="9"/>
        <v>22.84</v>
      </c>
      <c r="F74" s="4">
        <f t="shared" si="10"/>
        <v>-6.8469930069930047</v>
      </c>
    </row>
    <row r="75" spans="1:6" x14ac:dyDescent="0.3">
      <c r="A75" s="32">
        <v>44629</v>
      </c>
      <c r="B75" s="33">
        <v>22.87</v>
      </c>
      <c r="C75" s="4">
        <f t="shared" si="8"/>
        <v>15.993006993006995</v>
      </c>
      <c r="D75" s="2">
        <v>23.34</v>
      </c>
      <c r="E75" s="4">
        <f t="shared" si="9"/>
        <v>23.19</v>
      </c>
      <c r="F75" s="4">
        <f t="shared" si="10"/>
        <v>-7.1969930069930061</v>
      </c>
    </row>
    <row r="76" spans="1:6" x14ac:dyDescent="0.3">
      <c r="A76" s="32">
        <v>44630</v>
      </c>
      <c r="B76" s="33">
        <v>22.87</v>
      </c>
      <c r="C76" s="4">
        <f t="shared" si="8"/>
        <v>15.993006993006995</v>
      </c>
      <c r="D76" s="2">
        <v>22.54</v>
      </c>
      <c r="E76" s="4">
        <f t="shared" si="9"/>
        <v>22.39</v>
      </c>
      <c r="F76" s="4">
        <f t="shared" si="10"/>
        <v>-6.3969930069930054</v>
      </c>
    </row>
    <row r="77" spans="1:6" x14ac:dyDescent="0.3">
      <c r="A77" s="32">
        <v>44631</v>
      </c>
      <c r="B77" s="113">
        <v>23.58</v>
      </c>
      <c r="C77" s="4">
        <f t="shared" si="8"/>
        <v>16.48951048951049</v>
      </c>
      <c r="D77" s="2">
        <v>21.39</v>
      </c>
      <c r="E77" s="4">
        <f t="shared" si="9"/>
        <v>21.240000000000002</v>
      </c>
      <c r="F77" s="4">
        <f t="shared" si="10"/>
        <v>-4.750489510489512</v>
      </c>
    </row>
    <row r="78" spans="1:6" x14ac:dyDescent="0.3">
      <c r="A78" s="32">
        <v>44632</v>
      </c>
      <c r="B78" s="113">
        <v>23.58</v>
      </c>
      <c r="C78" s="4">
        <f t="shared" si="8"/>
        <v>16.48951048951049</v>
      </c>
      <c r="D78" s="2">
        <v>21.39</v>
      </c>
      <c r="E78" s="4">
        <f t="shared" si="9"/>
        <v>21.240000000000002</v>
      </c>
      <c r="F78" s="4">
        <f t="shared" si="10"/>
        <v>-4.750489510489512</v>
      </c>
    </row>
    <row r="79" spans="1:6" x14ac:dyDescent="0.3">
      <c r="A79" s="32">
        <v>44633</v>
      </c>
      <c r="B79" s="113">
        <v>23.58</v>
      </c>
      <c r="C79" s="4">
        <f t="shared" si="8"/>
        <v>16.48951048951049</v>
      </c>
      <c r="D79" s="2">
        <v>21.39</v>
      </c>
      <c r="E79" s="4">
        <f t="shared" si="9"/>
        <v>21.240000000000002</v>
      </c>
      <c r="F79" s="4">
        <f t="shared" si="10"/>
        <v>-4.750489510489512</v>
      </c>
    </row>
    <row r="80" spans="1:6" x14ac:dyDescent="0.3">
      <c r="A80" s="32">
        <v>44634</v>
      </c>
      <c r="B80" s="113">
        <v>23.58</v>
      </c>
      <c r="C80" s="4">
        <f t="shared" si="8"/>
        <v>16.48951048951049</v>
      </c>
      <c r="D80" s="2">
        <v>21.39</v>
      </c>
      <c r="E80" s="4">
        <f t="shared" si="9"/>
        <v>21.240000000000002</v>
      </c>
      <c r="F80" s="4">
        <f t="shared" si="10"/>
        <v>-4.750489510489512</v>
      </c>
    </row>
    <row r="81" spans="1:6" x14ac:dyDescent="0.3">
      <c r="A81" s="32">
        <v>44635</v>
      </c>
      <c r="B81" s="113">
        <v>23.58</v>
      </c>
      <c r="C81" s="4">
        <f t="shared" si="8"/>
        <v>16.48951048951049</v>
      </c>
      <c r="D81" s="2">
        <v>20.89</v>
      </c>
      <c r="E81" s="4">
        <f t="shared" si="9"/>
        <v>20.740000000000002</v>
      </c>
      <c r="F81" s="4">
        <f t="shared" si="10"/>
        <v>-4.250489510489512</v>
      </c>
    </row>
    <row r="82" spans="1:6" x14ac:dyDescent="0.3">
      <c r="A82" s="32">
        <v>44636</v>
      </c>
      <c r="B82" s="113">
        <v>23.58</v>
      </c>
      <c r="C82" s="4">
        <f t="shared" si="8"/>
        <v>16.48951048951049</v>
      </c>
      <c r="D82" s="2">
        <v>20.39</v>
      </c>
      <c r="E82" s="4">
        <f t="shared" si="9"/>
        <v>20.240000000000002</v>
      </c>
      <c r="F82" s="4">
        <f t="shared" si="10"/>
        <v>-3.750489510489512</v>
      </c>
    </row>
    <row r="83" spans="1:6" x14ac:dyDescent="0.3">
      <c r="A83" s="32">
        <v>44637</v>
      </c>
      <c r="B83" s="113">
        <v>23.58</v>
      </c>
      <c r="C83" s="4">
        <f t="shared" si="8"/>
        <v>16.48951048951049</v>
      </c>
      <c r="D83" s="2">
        <v>20.190000000000001</v>
      </c>
      <c r="E83" s="4">
        <f t="shared" si="9"/>
        <v>20.040000000000003</v>
      </c>
      <c r="F83" s="4">
        <f t="shared" si="10"/>
        <v>-3.5504895104895127</v>
      </c>
    </row>
    <row r="84" spans="1:6" x14ac:dyDescent="0.3">
      <c r="A84" s="32">
        <v>44638</v>
      </c>
      <c r="B84" s="33">
        <v>23.58</v>
      </c>
      <c r="C84" s="4">
        <f t="shared" si="8"/>
        <v>16.48951048951049</v>
      </c>
      <c r="D84" s="2">
        <v>20.69</v>
      </c>
      <c r="E84" s="4">
        <f t="shared" si="9"/>
        <v>20.540000000000003</v>
      </c>
      <c r="F84" s="4">
        <f t="shared" si="10"/>
        <v>-4.0504895104895127</v>
      </c>
    </row>
    <row r="85" spans="1:6" x14ac:dyDescent="0.3">
      <c r="A85" s="32">
        <v>44639</v>
      </c>
      <c r="B85" s="33">
        <v>23.58</v>
      </c>
      <c r="C85" s="4">
        <f t="shared" si="8"/>
        <v>16.48951048951049</v>
      </c>
      <c r="D85" s="2">
        <v>20.69</v>
      </c>
      <c r="E85" s="4">
        <f t="shared" si="9"/>
        <v>20.540000000000003</v>
      </c>
      <c r="F85" s="4">
        <f t="shared" si="10"/>
        <v>-4.0504895104895127</v>
      </c>
    </row>
    <row r="86" spans="1:6" x14ac:dyDescent="0.3">
      <c r="A86" s="32">
        <v>44640</v>
      </c>
      <c r="B86" s="33">
        <v>23.58</v>
      </c>
      <c r="C86" s="4">
        <f t="shared" si="8"/>
        <v>16.48951048951049</v>
      </c>
      <c r="D86" s="2">
        <v>20.69</v>
      </c>
      <c r="E86" s="4">
        <f t="shared" si="9"/>
        <v>20.540000000000003</v>
      </c>
      <c r="F86" s="4">
        <f t="shared" si="10"/>
        <v>-4.0504895104895127</v>
      </c>
    </row>
    <row r="87" spans="1:6" x14ac:dyDescent="0.3">
      <c r="A87" s="32">
        <v>44641</v>
      </c>
      <c r="B87" s="33">
        <v>23.58</v>
      </c>
      <c r="C87" s="4">
        <f t="shared" si="8"/>
        <v>16.48951048951049</v>
      </c>
      <c r="D87" s="2">
        <v>20.84</v>
      </c>
      <c r="E87" s="4">
        <f t="shared" si="9"/>
        <v>20.69</v>
      </c>
      <c r="F87" s="4">
        <f t="shared" si="10"/>
        <v>-4.2004895104895112</v>
      </c>
    </row>
    <row r="88" spans="1:6" x14ac:dyDescent="0.3">
      <c r="A88" s="32">
        <v>44642</v>
      </c>
      <c r="B88" s="33">
        <v>23.58</v>
      </c>
      <c r="C88" s="4">
        <f t="shared" si="8"/>
        <v>16.48951048951049</v>
      </c>
      <c r="D88" s="2">
        <v>21.49</v>
      </c>
      <c r="E88" s="4">
        <f t="shared" si="9"/>
        <v>21.34</v>
      </c>
      <c r="F88" s="4">
        <f t="shared" si="10"/>
        <v>-4.8504895104895098</v>
      </c>
    </row>
    <row r="89" spans="1:6" x14ac:dyDescent="0.3">
      <c r="A89" s="32">
        <v>44643</v>
      </c>
      <c r="B89" s="33">
        <v>23.58</v>
      </c>
      <c r="C89" s="4">
        <f t="shared" si="8"/>
        <v>16.48951048951049</v>
      </c>
      <c r="D89" s="2">
        <v>21.24</v>
      </c>
      <c r="E89" s="4">
        <f t="shared" si="9"/>
        <v>21.09</v>
      </c>
      <c r="F89" s="4">
        <f t="shared" si="10"/>
        <v>-4.6004895104895098</v>
      </c>
    </row>
    <row r="90" spans="1:6" x14ac:dyDescent="0.3">
      <c r="A90" s="32">
        <v>44644</v>
      </c>
      <c r="B90" s="33">
        <v>23.58</v>
      </c>
      <c r="C90" s="4">
        <f t="shared" si="8"/>
        <v>16.48951048951049</v>
      </c>
      <c r="D90" s="2">
        <v>21.54</v>
      </c>
      <c r="E90" s="4">
        <f t="shared" si="9"/>
        <v>21.39</v>
      </c>
      <c r="F90" s="4">
        <f t="shared" si="10"/>
        <v>-4.9004895104895105</v>
      </c>
    </row>
    <row r="91" spans="1:6" x14ac:dyDescent="0.3">
      <c r="A91" s="32">
        <v>44645</v>
      </c>
      <c r="B91" s="33">
        <v>23.58</v>
      </c>
      <c r="C91" s="4">
        <f>B91/1.43</f>
        <v>16.48951048951049</v>
      </c>
      <c r="D91" s="2">
        <v>21.54</v>
      </c>
      <c r="E91" s="4">
        <f t="shared" si="9"/>
        <v>21.39</v>
      </c>
      <c r="F91" s="4">
        <f t="shared" si="10"/>
        <v>-4.9004895104895105</v>
      </c>
    </row>
    <row r="92" spans="1:6" x14ac:dyDescent="0.3">
      <c r="A92" s="32">
        <v>44646</v>
      </c>
      <c r="B92" s="33">
        <v>23.58</v>
      </c>
      <c r="C92" s="4">
        <f t="shared" ref="C92:C97" si="11">B92/1.43</f>
        <v>16.48951048951049</v>
      </c>
      <c r="D92" s="2">
        <v>21.54</v>
      </c>
      <c r="E92" s="4">
        <f t="shared" si="9"/>
        <v>21.39</v>
      </c>
      <c r="F92" s="4">
        <f t="shared" si="10"/>
        <v>-4.9004895104895105</v>
      </c>
    </row>
    <row r="93" spans="1:6" x14ac:dyDescent="0.3">
      <c r="A93" s="32">
        <v>44647</v>
      </c>
      <c r="B93" s="33">
        <v>23.58</v>
      </c>
      <c r="C93" s="4">
        <f t="shared" si="11"/>
        <v>16.48951048951049</v>
      </c>
      <c r="D93" s="2">
        <v>21.54</v>
      </c>
      <c r="E93" s="4">
        <f t="shared" si="9"/>
        <v>21.39</v>
      </c>
      <c r="F93" s="4">
        <f t="shared" si="10"/>
        <v>-4.9004895104895105</v>
      </c>
    </row>
    <row r="94" spans="1:6" x14ac:dyDescent="0.3">
      <c r="A94" s="32">
        <v>44648</v>
      </c>
      <c r="B94" s="33">
        <v>23.58</v>
      </c>
      <c r="C94" s="4">
        <f t="shared" si="11"/>
        <v>16.48951048951049</v>
      </c>
      <c r="D94" s="2">
        <v>21.79</v>
      </c>
      <c r="E94" s="4">
        <f t="shared" si="9"/>
        <v>21.64</v>
      </c>
      <c r="F94" s="4">
        <f t="shared" si="10"/>
        <v>-5.1504895104895105</v>
      </c>
    </row>
    <row r="95" spans="1:6" x14ac:dyDescent="0.3">
      <c r="A95" s="32">
        <v>44649</v>
      </c>
      <c r="B95" s="33">
        <v>23.58</v>
      </c>
      <c r="C95" s="4">
        <f t="shared" si="11"/>
        <v>16.48951048951049</v>
      </c>
      <c r="D95" s="2">
        <v>21.39</v>
      </c>
      <c r="E95" s="4">
        <f t="shared" si="9"/>
        <v>21.240000000000002</v>
      </c>
      <c r="F95" s="4">
        <f t="shared" si="10"/>
        <v>-4.750489510489512</v>
      </c>
    </row>
    <row r="96" spans="1:6" x14ac:dyDescent="0.3">
      <c r="A96" s="32">
        <v>44650</v>
      </c>
      <c r="B96" s="33">
        <v>23.58</v>
      </c>
      <c r="C96" s="4">
        <f t="shared" si="11"/>
        <v>16.48951048951049</v>
      </c>
      <c r="D96" s="2">
        <v>20.94</v>
      </c>
      <c r="E96" s="4">
        <f t="shared" si="9"/>
        <v>20.790000000000003</v>
      </c>
      <c r="F96" s="4">
        <f t="shared" si="10"/>
        <v>-4.3004895104895127</v>
      </c>
    </row>
    <row r="97" spans="1:6" ht="13.5" thickBot="1" x14ac:dyDescent="0.35">
      <c r="A97" s="34">
        <v>44651</v>
      </c>
      <c r="B97" s="35">
        <v>23.58</v>
      </c>
      <c r="C97" s="10">
        <f t="shared" si="11"/>
        <v>16.48951048951049</v>
      </c>
      <c r="D97" s="9">
        <v>21.19</v>
      </c>
      <c r="E97" s="10">
        <f t="shared" si="9"/>
        <v>21.040000000000003</v>
      </c>
      <c r="F97" s="10">
        <f t="shared" si="10"/>
        <v>-4.5504895104895127</v>
      </c>
    </row>
    <row r="98" spans="1:6" x14ac:dyDescent="0.3">
      <c r="A98" s="36" t="s">
        <v>4</v>
      </c>
      <c r="B98" s="37">
        <f>AVERAGE(B67:B97)</f>
        <v>23.350967741935492</v>
      </c>
      <c r="C98" s="37">
        <f>AVERAGE(C67:C97)</f>
        <v>16.329348071283565</v>
      </c>
      <c r="D98" s="37">
        <f>AVERAGE(D67:D97)</f>
        <v>21.307741935483868</v>
      </c>
      <c r="E98" s="37">
        <f>AVERAGE(E67:E97)</f>
        <v>21.15774193548387</v>
      </c>
      <c r="F98" s="6">
        <f>C98-E98</f>
        <v>-4.8283938642003044</v>
      </c>
    </row>
    <row r="99" spans="1:6" customFormat="1" x14ac:dyDescent="0.25">
      <c r="A99" s="63"/>
      <c r="B99" s="63"/>
      <c r="C99" s="66"/>
      <c r="D99" s="66"/>
      <c r="E99" s="66"/>
      <c r="F99" s="66"/>
    </row>
    <row r="100" spans="1:6" x14ac:dyDescent="0.3">
      <c r="A100" s="32">
        <v>44652</v>
      </c>
      <c r="B100" s="33">
        <v>23.58</v>
      </c>
      <c r="C100" s="4">
        <f>B100/1.43</f>
        <v>16.48951048951049</v>
      </c>
      <c r="D100" s="2">
        <v>20.99</v>
      </c>
      <c r="E100" s="4">
        <f>D100-0.15</f>
        <v>20.84</v>
      </c>
      <c r="F100" s="4">
        <f>C100-E100</f>
        <v>-4.3504895104895098</v>
      </c>
    </row>
    <row r="101" spans="1:6" x14ac:dyDescent="0.3">
      <c r="A101" s="32">
        <v>44653</v>
      </c>
      <c r="B101" s="33">
        <v>23.58</v>
      </c>
      <c r="C101" s="4">
        <f t="shared" ref="C101:C123" si="12">B101/1.43</f>
        <v>16.48951048951049</v>
      </c>
      <c r="D101" s="2">
        <v>20.99</v>
      </c>
      <c r="E101" s="4">
        <f t="shared" ref="E101:E129" si="13">D101-0.15</f>
        <v>20.84</v>
      </c>
      <c r="F101" s="4">
        <f t="shared" ref="F101:F129" si="14">C101-E101</f>
        <v>-4.3504895104895098</v>
      </c>
    </row>
    <row r="102" spans="1:6" x14ac:dyDescent="0.3">
      <c r="A102" s="32">
        <v>44654</v>
      </c>
      <c r="B102" s="33">
        <v>23.58</v>
      </c>
      <c r="C102" s="4">
        <f t="shared" si="12"/>
        <v>16.48951048951049</v>
      </c>
      <c r="D102" s="2">
        <v>20.99</v>
      </c>
      <c r="E102" s="4">
        <f t="shared" si="13"/>
        <v>20.84</v>
      </c>
      <c r="F102" s="4">
        <f t="shared" si="14"/>
        <v>-4.3504895104895098</v>
      </c>
    </row>
    <row r="103" spans="1:6" x14ac:dyDescent="0.3">
      <c r="A103" s="32">
        <v>44655</v>
      </c>
      <c r="B103" s="33">
        <v>23.58</v>
      </c>
      <c r="C103" s="4">
        <f t="shared" si="12"/>
        <v>16.48951048951049</v>
      </c>
      <c r="D103" s="2">
        <v>20.99</v>
      </c>
      <c r="E103" s="4">
        <f t="shared" si="13"/>
        <v>20.84</v>
      </c>
      <c r="F103" s="4">
        <f t="shared" si="14"/>
        <v>-4.3504895104895098</v>
      </c>
    </row>
    <row r="104" spans="1:6" x14ac:dyDescent="0.3">
      <c r="A104" s="32">
        <v>44656</v>
      </c>
      <c r="B104" s="33">
        <v>23.58</v>
      </c>
      <c r="C104" s="4">
        <f t="shared" si="12"/>
        <v>16.48951048951049</v>
      </c>
      <c r="D104" s="2">
        <v>20.99</v>
      </c>
      <c r="E104" s="4">
        <f t="shared" si="13"/>
        <v>20.84</v>
      </c>
      <c r="F104" s="4">
        <f t="shared" si="14"/>
        <v>-4.3504895104895098</v>
      </c>
    </row>
    <row r="105" spans="1:6" x14ac:dyDescent="0.3">
      <c r="A105" s="32">
        <v>44657</v>
      </c>
      <c r="B105" s="33">
        <v>23.58</v>
      </c>
      <c r="C105" s="4">
        <f t="shared" si="12"/>
        <v>16.48951048951049</v>
      </c>
      <c r="D105" s="2">
        <v>20.79</v>
      </c>
      <c r="E105" s="4">
        <f t="shared" si="13"/>
        <v>20.64</v>
      </c>
      <c r="F105" s="4">
        <f t="shared" si="14"/>
        <v>-4.1504895104895105</v>
      </c>
    </row>
    <row r="106" spans="1:6" x14ac:dyDescent="0.3">
      <c r="A106" s="32">
        <v>44658</v>
      </c>
      <c r="B106" s="33">
        <v>23.58</v>
      </c>
      <c r="C106" s="4">
        <f t="shared" si="12"/>
        <v>16.48951048951049</v>
      </c>
      <c r="D106" s="2">
        <v>20.69</v>
      </c>
      <c r="E106" s="4">
        <f t="shared" si="13"/>
        <v>20.540000000000003</v>
      </c>
      <c r="F106" s="4">
        <f t="shared" si="14"/>
        <v>-4.0504895104895127</v>
      </c>
    </row>
    <row r="107" spans="1:6" x14ac:dyDescent="0.3">
      <c r="A107" s="32">
        <v>44659</v>
      </c>
      <c r="B107" s="33">
        <v>23.58</v>
      </c>
      <c r="C107" s="4">
        <f t="shared" si="12"/>
        <v>16.48951048951049</v>
      </c>
      <c r="D107" s="2">
        <v>20.440000000000001</v>
      </c>
      <c r="E107" s="4">
        <f t="shared" si="13"/>
        <v>20.290000000000003</v>
      </c>
      <c r="F107" s="4">
        <f t="shared" si="14"/>
        <v>-3.8004895104895127</v>
      </c>
    </row>
    <row r="108" spans="1:6" x14ac:dyDescent="0.3">
      <c r="A108" s="32">
        <v>44660</v>
      </c>
      <c r="B108" s="33">
        <v>23.58</v>
      </c>
      <c r="C108" s="4">
        <f t="shared" si="12"/>
        <v>16.48951048951049</v>
      </c>
      <c r="D108" s="2">
        <v>20.440000000000001</v>
      </c>
      <c r="E108" s="4">
        <f t="shared" si="13"/>
        <v>20.290000000000003</v>
      </c>
      <c r="F108" s="4">
        <f t="shared" si="14"/>
        <v>-3.8004895104895127</v>
      </c>
    </row>
    <row r="109" spans="1:6" x14ac:dyDescent="0.3">
      <c r="A109" s="32">
        <v>44661</v>
      </c>
      <c r="B109" s="33">
        <v>23.58</v>
      </c>
      <c r="C109" s="4">
        <f t="shared" si="12"/>
        <v>16.48951048951049</v>
      </c>
      <c r="D109" s="2">
        <v>20.440000000000001</v>
      </c>
      <c r="E109" s="4">
        <f t="shared" si="13"/>
        <v>20.290000000000003</v>
      </c>
      <c r="F109" s="4">
        <f t="shared" si="14"/>
        <v>-3.8004895104895127</v>
      </c>
    </row>
    <row r="110" spans="1:6" x14ac:dyDescent="0.3">
      <c r="A110" s="32">
        <v>44662</v>
      </c>
      <c r="B110" s="33">
        <v>23.58</v>
      </c>
      <c r="C110" s="4">
        <f t="shared" si="12"/>
        <v>16.48951048951049</v>
      </c>
      <c r="D110" s="2">
        <v>20.59</v>
      </c>
      <c r="E110" s="4">
        <f t="shared" si="13"/>
        <v>20.440000000000001</v>
      </c>
      <c r="F110" s="4">
        <f t="shared" si="14"/>
        <v>-3.9504895104895112</v>
      </c>
    </row>
    <row r="111" spans="1:6" x14ac:dyDescent="0.3">
      <c r="A111" s="32">
        <v>44663</v>
      </c>
      <c r="B111" s="33">
        <v>23.58</v>
      </c>
      <c r="C111" s="4">
        <f t="shared" si="12"/>
        <v>16.48951048951049</v>
      </c>
      <c r="D111" s="2">
        <v>20.39</v>
      </c>
      <c r="E111" s="4">
        <f t="shared" si="13"/>
        <v>20.240000000000002</v>
      </c>
      <c r="F111" s="4">
        <f t="shared" si="14"/>
        <v>-3.750489510489512</v>
      </c>
    </row>
    <row r="112" spans="1:6" x14ac:dyDescent="0.3">
      <c r="A112" s="32">
        <v>44664</v>
      </c>
      <c r="B112" s="33">
        <v>23.58</v>
      </c>
      <c r="C112" s="4">
        <f t="shared" si="12"/>
        <v>16.48951048951049</v>
      </c>
      <c r="D112" s="2">
        <v>20.84</v>
      </c>
      <c r="E112" s="4">
        <f t="shared" si="13"/>
        <v>20.69</v>
      </c>
      <c r="F112" s="4">
        <f t="shared" si="14"/>
        <v>-4.2004895104895112</v>
      </c>
    </row>
    <row r="113" spans="1:6" x14ac:dyDescent="0.3">
      <c r="A113" s="32">
        <v>44665</v>
      </c>
      <c r="B113" s="33">
        <v>23.58</v>
      </c>
      <c r="C113" s="4">
        <f t="shared" si="12"/>
        <v>16.48951048951049</v>
      </c>
      <c r="D113" s="2">
        <v>21.09</v>
      </c>
      <c r="E113" s="4">
        <f t="shared" si="13"/>
        <v>20.94</v>
      </c>
      <c r="F113" s="4">
        <f t="shared" si="14"/>
        <v>-4.4504895104895112</v>
      </c>
    </row>
    <row r="114" spans="1:6" x14ac:dyDescent="0.3">
      <c r="A114" s="32">
        <v>44666</v>
      </c>
      <c r="B114" s="33">
        <v>23.58</v>
      </c>
      <c r="C114" s="4">
        <f t="shared" si="12"/>
        <v>16.48951048951049</v>
      </c>
      <c r="D114" s="2">
        <v>21.09</v>
      </c>
      <c r="E114" s="4">
        <f t="shared" si="13"/>
        <v>20.94</v>
      </c>
      <c r="F114" s="4">
        <f t="shared" si="14"/>
        <v>-4.4504895104895112</v>
      </c>
    </row>
    <row r="115" spans="1:6" x14ac:dyDescent="0.3">
      <c r="A115" s="32">
        <v>44667</v>
      </c>
      <c r="B115" s="33">
        <v>23.58</v>
      </c>
      <c r="C115" s="4">
        <f t="shared" si="12"/>
        <v>16.48951048951049</v>
      </c>
      <c r="D115" s="2">
        <v>21.09</v>
      </c>
      <c r="E115" s="4">
        <f t="shared" si="13"/>
        <v>20.94</v>
      </c>
      <c r="F115" s="4">
        <f t="shared" si="14"/>
        <v>-4.4504895104895112</v>
      </c>
    </row>
    <row r="116" spans="1:6" x14ac:dyDescent="0.3">
      <c r="A116" s="32">
        <v>44668</v>
      </c>
      <c r="B116" s="33">
        <v>23.58</v>
      </c>
      <c r="C116" s="4">
        <f t="shared" si="12"/>
        <v>16.48951048951049</v>
      </c>
      <c r="D116" s="2">
        <v>21.09</v>
      </c>
      <c r="E116" s="4">
        <f t="shared" si="13"/>
        <v>20.94</v>
      </c>
      <c r="F116" s="4">
        <f t="shared" si="14"/>
        <v>-4.4504895104895112</v>
      </c>
    </row>
    <row r="117" spans="1:6" x14ac:dyDescent="0.3">
      <c r="A117" s="32">
        <v>44669</v>
      </c>
      <c r="B117" s="33">
        <v>23.58</v>
      </c>
      <c r="C117" s="4">
        <f t="shared" si="12"/>
        <v>16.48951048951049</v>
      </c>
      <c r="D117" s="2">
        <v>21.09</v>
      </c>
      <c r="E117" s="4">
        <f t="shared" si="13"/>
        <v>20.94</v>
      </c>
      <c r="F117" s="4">
        <f t="shared" si="14"/>
        <v>-4.4504895104895112</v>
      </c>
    </row>
    <row r="118" spans="1:6" x14ac:dyDescent="0.3">
      <c r="A118" s="32">
        <v>44670</v>
      </c>
      <c r="B118" s="33">
        <v>23.58</v>
      </c>
      <c r="C118" s="4">
        <f t="shared" si="12"/>
        <v>16.48951048951049</v>
      </c>
      <c r="D118" s="2">
        <v>21.09</v>
      </c>
      <c r="E118" s="4">
        <f t="shared" si="13"/>
        <v>20.94</v>
      </c>
      <c r="F118" s="4">
        <f t="shared" si="14"/>
        <v>-4.4504895104895112</v>
      </c>
    </row>
    <row r="119" spans="1:6" x14ac:dyDescent="0.3">
      <c r="A119" s="32">
        <v>44671</v>
      </c>
      <c r="B119" s="33">
        <v>23.58</v>
      </c>
      <c r="C119" s="4">
        <f t="shared" si="12"/>
        <v>16.48951048951049</v>
      </c>
      <c r="D119" s="2">
        <v>21.09</v>
      </c>
      <c r="E119" s="4">
        <f t="shared" si="13"/>
        <v>20.94</v>
      </c>
      <c r="F119" s="4">
        <f t="shared" si="14"/>
        <v>-4.4504895104895112</v>
      </c>
    </row>
    <row r="120" spans="1:6" x14ac:dyDescent="0.3">
      <c r="A120" s="32">
        <v>44672</v>
      </c>
      <c r="B120" s="33">
        <v>23.58</v>
      </c>
      <c r="C120" s="4">
        <f t="shared" si="12"/>
        <v>16.48951048951049</v>
      </c>
      <c r="D120" s="2">
        <v>21.09</v>
      </c>
      <c r="E120" s="4">
        <f t="shared" si="13"/>
        <v>20.94</v>
      </c>
      <c r="F120" s="4">
        <f t="shared" si="14"/>
        <v>-4.4504895104895112</v>
      </c>
    </row>
    <row r="121" spans="1:6" x14ac:dyDescent="0.3">
      <c r="A121" s="32">
        <v>44673</v>
      </c>
      <c r="B121" s="33">
        <v>23.58</v>
      </c>
      <c r="C121" s="4">
        <f t="shared" si="12"/>
        <v>16.48951048951049</v>
      </c>
      <c r="D121" s="2">
        <v>21.09</v>
      </c>
      <c r="E121" s="4">
        <f t="shared" si="13"/>
        <v>20.94</v>
      </c>
      <c r="F121" s="4">
        <f t="shared" si="14"/>
        <v>-4.4504895104895112</v>
      </c>
    </row>
    <row r="122" spans="1:6" x14ac:dyDescent="0.3">
      <c r="A122" s="32">
        <v>44674</v>
      </c>
      <c r="B122" s="33">
        <v>23.58</v>
      </c>
      <c r="C122" s="4">
        <f t="shared" si="12"/>
        <v>16.48951048951049</v>
      </c>
      <c r="D122" s="2">
        <v>21.09</v>
      </c>
      <c r="E122" s="4">
        <f t="shared" si="13"/>
        <v>20.94</v>
      </c>
      <c r="F122" s="4">
        <f t="shared" si="14"/>
        <v>-4.4504895104895112</v>
      </c>
    </row>
    <row r="123" spans="1:6" x14ac:dyDescent="0.3">
      <c r="A123" s="32">
        <v>44675</v>
      </c>
      <c r="B123" s="33">
        <v>23.58</v>
      </c>
      <c r="C123" s="4">
        <f t="shared" si="12"/>
        <v>16.48951048951049</v>
      </c>
      <c r="D123" s="2">
        <v>21.09</v>
      </c>
      <c r="E123" s="4">
        <f t="shared" si="13"/>
        <v>20.94</v>
      </c>
      <c r="F123" s="4">
        <f t="shared" si="14"/>
        <v>-4.4504895104895112</v>
      </c>
    </row>
    <row r="124" spans="1:6" x14ac:dyDescent="0.3">
      <c r="A124" s="32">
        <v>44676</v>
      </c>
      <c r="B124" s="33">
        <v>23.58</v>
      </c>
      <c r="C124" s="4">
        <f>B124/1.43</f>
        <v>16.48951048951049</v>
      </c>
      <c r="D124" s="2">
        <v>21.24</v>
      </c>
      <c r="E124" s="4">
        <f t="shared" si="13"/>
        <v>21.09</v>
      </c>
      <c r="F124" s="4">
        <f t="shared" si="14"/>
        <v>-4.6004895104895098</v>
      </c>
    </row>
    <row r="125" spans="1:6" x14ac:dyDescent="0.3">
      <c r="A125" s="32">
        <v>44677</v>
      </c>
      <c r="B125" s="33">
        <v>23.58</v>
      </c>
      <c r="C125" s="4">
        <f t="shared" ref="C125:C129" si="15">B125/1.43</f>
        <v>16.48951048951049</v>
      </c>
      <c r="D125" s="2">
        <v>20.84</v>
      </c>
      <c r="E125" s="4">
        <f t="shared" si="13"/>
        <v>20.69</v>
      </c>
      <c r="F125" s="4">
        <f t="shared" si="14"/>
        <v>-4.2004895104895112</v>
      </c>
    </row>
    <row r="126" spans="1:6" x14ac:dyDescent="0.3">
      <c r="A126" s="32">
        <v>44678</v>
      </c>
      <c r="B126" s="33">
        <v>23.58</v>
      </c>
      <c r="C126" s="4">
        <f t="shared" si="15"/>
        <v>16.48951048951049</v>
      </c>
      <c r="D126" s="2">
        <v>21.39</v>
      </c>
      <c r="E126" s="4">
        <f t="shared" si="13"/>
        <v>21.240000000000002</v>
      </c>
      <c r="F126" s="4">
        <f t="shared" si="14"/>
        <v>-4.750489510489512</v>
      </c>
    </row>
    <row r="127" spans="1:6" x14ac:dyDescent="0.3">
      <c r="A127" s="32">
        <v>44679</v>
      </c>
      <c r="B127" s="33">
        <v>23.58</v>
      </c>
      <c r="C127" s="4">
        <f t="shared" si="15"/>
        <v>16.48951048951049</v>
      </c>
      <c r="D127" s="2">
        <v>21.79</v>
      </c>
      <c r="E127" s="4">
        <f t="shared" si="13"/>
        <v>21.64</v>
      </c>
      <c r="F127" s="4">
        <f t="shared" si="14"/>
        <v>-5.1504895104895105</v>
      </c>
    </row>
    <row r="128" spans="1:6" x14ac:dyDescent="0.3">
      <c r="A128" s="32">
        <v>44680</v>
      </c>
      <c r="B128" s="33">
        <v>23.58</v>
      </c>
      <c r="C128" s="4">
        <f t="shared" si="15"/>
        <v>16.48951048951049</v>
      </c>
      <c r="D128" s="2">
        <v>21.99</v>
      </c>
      <c r="E128" s="4">
        <f t="shared" si="13"/>
        <v>21.84</v>
      </c>
      <c r="F128" s="4">
        <f t="shared" si="14"/>
        <v>-5.3504895104895098</v>
      </c>
    </row>
    <row r="129" spans="1:6" ht="13.5" thickBot="1" x14ac:dyDescent="0.35">
      <c r="A129" s="34">
        <v>44681</v>
      </c>
      <c r="B129" s="35">
        <v>23.58</v>
      </c>
      <c r="C129" s="10">
        <f t="shared" si="15"/>
        <v>16.48951048951049</v>
      </c>
      <c r="D129" s="9">
        <v>21.99</v>
      </c>
      <c r="E129" s="10">
        <f t="shared" si="13"/>
        <v>21.84</v>
      </c>
      <c r="F129" s="10">
        <f t="shared" si="14"/>
        <v>-5.3504895104895098</v>
      </c>
    </row>
    <row r="130" spans="1:6" x14ac:dyDescent="0.3">
      <c r="A130" s="36" t="s">
        <v>5</v>
      </c>
      <c r="B130" s="37">
        <f>AVERAGE(B100:B129)</f>
        <v>23.580000000000002</v>
      </c>
      <c r="C130" s="37">
        <f>AVERAGE(C100:C129)</f>
        <v>16.489510489510497</v>
      </c>
      <c r="D130" s="37">
        <f>AVERAGE(D100:D129)</f>
        <v>21.026666666666653</v>
      </c>
      <c r="E130" s="37">
        <f>AVERAGE(E100:E129)</f>
        <v>20.876666666666669</v>
      </c>
      <c r="F130" s="6">
        <f>C130-E130</f>
        <v>-4.3871561771561716</v>
      </c>
    </row>
    <row r="131" spans="1:6" x14ac:dyDescent="0.3">
      <c r="A131" s="63"/>
      <c r="B131" s="66"/>
      <c r="C131" s="66"/>
      <c r="D131" s="66"/>
      <c r="E131" s="66"/>
      <c r="F131" s="23"/>
    </row>
    <row r="132" spans="1:6" x14ac:dyDescent="0.3">
      <c r="A132" s="32">
        <v>44682</v>
      </c>
      <c r="B132" s="33">
        <v>22.87</v>
      </c>
      <c r="C132" s="4">
        <f>B132/1.43</f>
        <v>15.993006993006995</v>
      </c>
      <c r="D132" s="2">
        <v>20.18</v>
      </c>
      <c r="E132" s="4">
        <f>D132-0.15</f>
        <v>20.03</v>
      </c>
      <c r="F132" s="4">
        <f>C132-E132</f>
        <v>-4.036993006993006</v>
      </c>
    </row>
    <row r="133" spans="1:6" x14ac:dyDescent="0.3">
      <c r="A133" s="32">
        <v>44683</v>
      </c>
      <c r="B133" s="33">
        <v>22.87</v>
      </c>
      <c r="C133" s="4">
        <f t="shared" ref="C133:C155" si="16">B133/1.43</f>
        <v>15.993006993006995</v>
      </c>
      <c r="D133" s="2">
        <v>20.18</v>
      </c>
      <c r="E133" s="4">
        <f t="shared" ref="E133:E162" si="17">D133-0.15</f>
        <v>20.03</v>
      </c>
      <c r="F133" s="4">
        <f t="shared" ref="F133:F162" si="18">C133-E133</f>
        <v>-4.036993006993006</v>
      </c>
    </row>
    <row r="134" spans="1:6" x14ac:dyDescent="0.3">
      <c r="A134" s="32">
        <v>44684</v>
      </c>
      <c r="B134" s="33">
        <v>22.87</v>
      </c>
      <c r="C134" s="4">
        <f t="shared" si="16"/>
        <v>15.993006993006995</v>
      </c>
      <c r="D134" s="2">
        <v>20.18</v>
      </c>
      <c r="E134" s="4">
        <f t="shared" si="17"/>
        <v>20.03</v>
      </c>
      <c r="F134" s="4">
        <f t="shared" si="18"/>
        <v>-4.036993006993006</v>
      </c>
    </row>
    <row r="135" spans="1:6" x14ac:dyDescent="0.3">
      <c r="A135" s="32">
        <v>44685</v>
      </c>
      <c r="B135" s="33">
        <v>22.87</v>
      </c>
      <c r="C135" s="4">
        <f t="shared" si="16"/>
        <v>15.993006993006995</v>
      </c>
      <c r="D135" s="2">
        <v>20.18</v>
      </c>
      <c r="E135" s="4">
        <f t="shared" si="17"/>
        <v>20.03</v>
      </c>
      <c r="F135" s="4">
        <f t="shared" si="18"/>
        <v>-4.036993006993006</v>
      </c>
    </row>
    <row r="136" spans="1:6" x14ac:dyDescent="0.3">
      <c r="A136" s="32">
        <v>44686</v>
      </c>
      <c r="B136" s="33">
        <v>22.87</v>
      </c>
      <c r="C136" s="4">
        <f t="shared" si="16"/>
        <v>15.993006993006995</v>
      </c>
      <c r="D136" s="2">
        <v>20.53</v>
      </c>
      <c r="E136" s="4">
        <f t="shared" si="17"/>
        <v>20.380000000000003</v>
      </c>
      <c r="F136" s="4">
        <f t="shared" si="18"/>
        <v>-4.3869930069930074</v>
      </c>
    </row>
    <row r="137" spans="1:6" x14ac:dyDescent="0.3">
      <c r="A137" s="32">
        <v>44687</v>
      </c>
      <c r="B137" s="33">
        <v>22.87</v>
      </c>
      <c r="C137" s="4">
        <f t="shared" si="16"/>
        <v>15.993006993006995</v>
      </c>
      <c r="D137" s="2">
        <v>20.53</v>
      </c>
      <c r="E137" s="4">
        <f t="shared" si="17"/>
        <v>20.380000000000003</v>
      </c>
      <c r="F137" s="4">
        <f t="shared" si="18"/>
        <v>-4.3869930069930074</v>
      </c>
    </row>
    <row r="138" spans="1:6" x14ac:dyDescent="0.3">
      <c r="A138" s="32">
        <v>44688</v>
      </c>
      <c r="B138" s="33">
        <v>22.87</v>
      </c>
      <c r="C138" s="4">
        <f t="shared" si="16"/>
        <v>15.993006993006995</v>
      </c>
      <c r="D138" s="2">
        <v>20.53</v>
      </c>
      <c r="E138" s="4">
        <f t="shared" si="17"/>
        <v>20.380000000000003</v>
      </c>
      <c r="F138" s="4">
        <f t="shared" si="18"/>
        <v>-4.3869930069930074</v>
      </c>
    </row>
    <row r="139" spans="1:6" x14ac:dyDescent="0.3">
      <c r="A139" s="32">
        <v>44689</v>
      </c>
      <c r="B139" s="33">
        <v>22.87</v>
      </c>
      <c r="C139" s="4">
        <f t="shared" si="16"/>
        <v>15.993006993006995</v>
      </c>
      <c r="D139" s="2">
        <v>20.53</v>
      </c>
      <c r="E139" s="4">
        <f t="shared" si="17"/>
        <v>20.380000000000003</v>
      </c>
      <c r="F139" s="4">
        <f t="shared" si="18"/>
        <v>-4.3869930069930074</v>
      </c>
    </row>
    <row r="140" spans="1:6" x14ac:dyDescent="0.3">
      <c r="A140" s="32">
        <v>44690</v>
      </c>
      <c r="B140" s="33">
        <v>22.87</v>
      </c>
      <c r="C140" s="4">
        <f t="shared" si="16"/>
        <v>15.993006993006995</v>
      </c>
      <c r="D140" s="2">
        <v>21.13</v>
      </c>
      <c r="E140" s="4">
        <f t="shared" si="17"/>
        <v>20.98</v>
      </c>
      <c r="F140" s="4">
        <f t="shared" si="18"/>
        <v>-4.9869930069930053</v>
      </c>
    </row>
    <row r="141" spans="1:6" x14ac:dyDescent="0.3">
      <c r="A141" s="32">
        <v>44691</v>
      </c>
      <c r="B141" s="33">
        <v>22.87</v>
      </c>
      <c r="C141" s="4">
        <f t="shared" si="16"/>
        <v>15.993006993006995</v>
      </c>
      <c r="D141" s="2">
        <v>20.88</v>
      </c>
      <c r="E141" s="4">
        <f t="shared" si="17"/>
        <v>20.73</v>
      </c>
      <c r="F141" s="4">
        <f t="shared" si="18"/>
        <v>-4.7369930069930053</v>
      </c>
    </row>
    <row r="142" spans="1:6" x14ac:dyDescent="0.3">
      <c r="A142" s="32">
        <v>44692</v>
      </c>
      <c r="B142" s="113">
        <v>23.58</v>
      </c>
      <c r="C142" s="4">
        <f t="shared" si="16"/>
        <v>16.48951048951049</v>
      </c>
      <c r="D142" s="2">
        <v>20.68</v>
      </c>
      <c r="E142" s="4">
        <f t="shared" si="17"/>
        <v>20.53</v>
      </c>
      <c r="F142" s="4">
        <f t="shared" si="18"/>
        <v>-4.0404895104895111</v>
      </c>
    </row>
    <row r="143" spans="1:6" x14ac:dyDescent="0.3">
      <c r="A143" s="32">
        <v>44693</v>
      </c>
      <c r="B143" s="113">
        <v>23.58</v>
      </c>
      <c r="C143" s="4">
        <f t="shared" si="16"/>
        <v>16.48951048951049</v>
      </c>
      <c r="D143" s="2">
        <v>20.93</v>
      </c>
      <c r="E143" s="4">
        <f t="shared" si="17"/>
        <v>20.78</v>
      </c>
      <c r="F143" s="4">
        <f t="shared" si="18"/>
        <v>-4.2904895104895111</v>
      </c>
    </row>
    <row r="144" spans="1:6" x14ac:dyDescent="0.3">
      <c r="A144" s="32">
        <v>44694</v>
      </c>
      <c r="B144" s="113">
        <v>23.58</v>
      </c>
      <c r="C144" s="4">
        <f t="shared" si="16"/>
        <v>16.48951048951049</v>
      </c>
      <c r="D144" s="2">
        <v>21.48</v>
      </c>
      <c r="E144" s="4">
        <f t="shared" si="17"/>
        <v>21.330000000000002</v>
      </c>
      <c r="F144" s="4">
        <f t="shared" si="18"/>
        <v>-4.8404895104895118</v>
      </c>
    </row>
    <row r="145" spans="1:6" x14ac:dyDescent="0.3">
      <c r="A145" s="32">
        <v>44695</v>
      </c>
      <c r="B145" s="113">
        <v>23.58</v>
      </c>
      <c r="C145" s="4">
        <f t="shared" si="16"/>
        <v>16.48951048951049</v>
      </c>
      <c r="D145" s="2">
        <v>21.48</v>
      </c>
      <c r="E145" s="4">
        <f t="shared" si="17"/>
        <v>21.330000000000002</v>
      </c>
      <c r="F145" s="4">
        <f t="shared" si="18"/>
        <v>-4.8404895104895118</v>
      </c>
    </row>
    <row r="146" spans="1:6" x14ac:dyDescent="0.3">
      <c r="A146" s="32">
        <v>44696</v>
      </c>
      <c r="B146" s="113">
        <v>23.58</v>
      </c>
      <c r="C146" s="4">
        <f t="shared" si="16"/>
        <v>16.48951048951049</v>
      </c>
      <c r="D146" s="2">
        <v>21.48</v>
      </c>
      <c r="E146" s="4">
        <f t="shared" si="17"/>
        <v>21.330000000000002</v>
      </c>
      <c r="F146" s="4">
        <f t="shared" si="18"/>
        <v>-4.8404895104895118</v>
      </c>
    </row>
    <row r="147" spans="1:6" x14ac:dyDescent="0.3">
      <c r="A147" s="32">
        <v>44697</v>
      </c>
      <c r="B147" s="113">
        <v>23.58</v>
      </c>
      <c r="C147" s="4">
        <f t="shared" si="16"/>
        <v>16.48951048951049</v>
      </c>
      <c r="D147" s="2">
        <v>21.93</v>
      </c>
      <c r="E147" s="4">
        <f t="shared" si="17"/>
        <v>21.78</v>
      </c>
      <c r="F147" s="4">
        <f t="shared" si="18"/>
        <v>-5.2904895104895111</v>
      </c>
    </row>
    <row r="148" spans="1:6" x14ac:dyDescent="0.3">
      <c r="A148" s="32">
        <v>44698</v>
      </c>
      <c r="B148" s="113">
        <v>23.58</v>
      </c>
      <c r="C148" s="4">
        <f t="shared" si="16"/>
        <v>16.48951048951049</v>
      </c>
      <c r="D148" s="2">
        <v>22.28</v>
      </c>
      <c r="E148" s="4">
        <f t="shared" si="17"/>
        <v>22.130000000000003</v>
      </c>
      <c r="F148" s="4">
        <f t="shared" si="18"/>
        <v>-5.6404895104895125</v>
      </c>
    </row>
    <row r="149" spans="1:6" x14ac:dyDescent="0.3">
      <c r="A149" s="32">
        <v>44699</v>
      </c>
      <c r="B149" s="33">
        <v>23.58</v>
      </c>
      <c r="C149" s="4">
        <f t="shared" si="16"/>
        <v>16.48951048951049</v>
      </c>
      <c r="D149" s="2">
        <v>22.38</v>
      </c>
      <c r="E149" s="4">
        <f t="shared" si="17"/>
        <v>22.23</v>
      </c>
      <c r="F149" s="4">
        <f t="shared" si="18"/>
        <v>-5.7404895104895104</v>
      </c>
    </row>
    <row r="150" spans="1:6" x14ac:dyDescent="0.3">
      <c r="A150" s="32">
        <v>44700</v>
      </c>
      <c r="B150" s="33">
        <v>23.58</v>
      </c>
      <c r="C150" s="4">
        <f t="shared" si="16"/>
        <v>16.48951048951049</v>
      </c>
      <c r="D150" s="2">
        <v>21.88</v>
      </c>
      <c r="E150" s="4">
        <f t="shared" si="17"/>
        <v>21.73</v>
      </c>
      <c r="F150" s="4">
        <f t="shared" si="18"/>
        <v>-5.2404895104895104</v>
      </c>
    </row>
    <row r="151" spans="1:6" x14ac:dyDescent="0.3">
      <c r="A151" s="32">
        <v>44701</v>
      </c>
      <c r="B151" s="33">
        <v>23.58</v>
      </c>
      <c r="C151" s="4">
        <f t="shared" si="16"/>
        <v>16.48951048951049</v>
      </c>
      <c r="D151" s="2">
        <v>21.78</v>
      </c>
      <c r="E151" s="4">
        <f t="shared" si="17"/>
        <v>21.630000000000003</v>
      </c>
      <c r="F151" s="4">
        <f t="shared" si="18"/>
        <v>-5.1404895104895125</v>
      </c>
    </row>
    <row r="152" spans="1:6" x14ac:dyDescent="0.3">
      <c r="A152" s="32">
        <v>44702</v>
      </c>
      <c r="B152" s="33">
        <v>23.58</v>
      </c>
      <c r="C152" s="4">
        <f t="shared" si="16"/>
        <v>16.48951048951049</v>
      </c>
      <c r="D152" s="2">
        <v>21.78</v>
      </c>
      <c r="E152" s="4">
        <f t="shared" si="17"/>
        <v>21.630000000000003</v>
      </c>
      <c r="F152" s="4">
        <f t="shared" si="18"/>
        <v>-5.1404895104895125</v>
      </c>
    </row>
    <row r="153" spans="1:6" x14ac:dyDescent="0.3">
      <c r="A153" s="32">
        <v>44703</v>
      </c>
      <c r="B153" s="33">
        <v>23.58</v>
      </c>
      <c r="C153" s="4">
        <f t="shared" si="16"/>
        <v>16.48951048951049</v>
      </c>
      <c r="D153" s="2">
        <v>21.78</v>
      </c>
      <c r="E153" s="4">
        <f t="shared" si="17"/>
        <v>21.630000000000003</v>
      </c>
      <c r="F153" s="4">
        <f t="shared" si="18"/>
        <v>-5.1404895104895125</v>
      </c>
    </row>
    <row r="154" spans="1:6" x14ac:dyDescent="0.3">
      <c r="A154" s="32">
        <v>44704</v>
      </c>
      <c r="B154" s="33">
        <v>23.58</v>
      </c>
      <c r="C154" s="4">
        <f t="shared" si="16"/>
        <v>16.48951048951049</v>
      </c>
      <c r="D154" s="2">
        <v>22.08</v>
      </c>
      <c r="E154" s="4">
        <f t="shared" si="17"/>
        <v>21.93</v>
      </c>
      <c r="F154" s="4">
        <f t="shared" si="18"/>
        <v>-5.4404895104895097</v>
      </c>
    </row>
    <row r="155" spans="1:6" x14ac:dyDescent="0.3">
      <c r="A155" s="32">
        <v>44705</v>
      </c>
      <c r="B155" s="33">
        <v>23.58</v>
      </c>
      <c r="C155" s="4">
        <f t="shared" si="16"/>
        <v>16.48951048951049</v>
      </c>
      <c r="D155" s="2">
        <v>21.88</v>
      </c>
      <c r="E155" s="4">
        <f t="shared" si="17"/>
        <v>21.73</v>
      </c>
      <c r="F155" s="4">
        <f t="shared" si="18"/>
        <v>-5.2404895104895104</v>
      </c>
    </row>
    <row r="156" spans="1:6" x14ac:dyDescent="0.3">
      <c r="A156" s="32">
        <v>44706</v>
      </c>
      <c r="B156" s="33">
        <v>23.58</v>
      </c>
      <c r="C156" s="4">
        <f>B156/1.43</f>
        <v>16.48951048951049</v>
      </c>
      <c r="D156" s="2">
        <v>21.78</v>
      </c>
      <c r="E156" s="4">
        <f t="shared" si="17"/>
        <v>21.630000000000003</v>
      </c>
      <c r="F156" s="4">
        <f t="shared" si="18"/>
        <v>-5.1404895104895125</v>
      </c>
    </row>
    <row r="157" spans="1:6" x14ac:dyDescent="0.3">
      <c r="A157" s="32">
        <v>44707</v>
      </c>
      <c r="B157" s="33">
        <v>23.58</v>
      </c>
      <c r="C157" s="4">
        <f t="shared" ref="C157:C162" si="19">B157/1.43</f>
        <v>16.48951048951049</v>
      </c>
      <c r="D157" s="2">
        <v>21.78</v>
      </c>
      <c r="E157" s="4">
        <f t="shared" si="17"/>
        <v>21.630000000000003</v>
      </c>
      <c r="F157" s="4">
        <f t="shared" si="18"/>
        <v>-5.1404895104895125</v>
      </c>
    </row>
    <row r="158" spans="1:6" x14ac:dyDescent="0.3">
      <c r="A158" s="32">
        <v>44708</v>
      </c>
      <c r="B158" s="33">
        <v>23.58</v>
      </c>
      <c r="C158" s="4">
        <f t="shared" si="19"/>
        <v>16.48951048951049</v>
      </c>
      <c r="D158" s="2">
        <v>22.83</v>
      </c>
      <c r="E158" s="4">
        <f t="shared" si="17"/>
        <v>22.68</v>
      </c>
      <c r="F158" s="4">
        <f t="shared" si="18"/>
        <v>-6.1904895104895097</v>
      </c>
    </row>
    <row r="159" spans="1:6" x14ac:dyDescent="0.3">
      <c r="A159" s="32">
        <v>44709</v>
      </c>
      <c r="B159" s="33">
        <v>23.58</v>
      </c>
      <c r="C159" s="4">
        <f t="shared" si="19"/>
        <v>16.48951048951049</v>
      </c>
      <c r="D159" s="2">
        <v>22.83</v>
      </c>
      <c r="E159" s="4">
        <f t="shared" si="17"/>
        <v>22.68</v>
      </c>
      <c r="F159" s="4">
        <f t="shared" si="18"/>
        <v>-6.1904895104895097</v>
      </c>
    </row>
    <row r="160" spans="1:6" x14ac:dyDescent="0.3">
      <c r="A160" s="32">
        <v>44710</v>
      </c>
      <c r="B160" s="33">
        <v>23.58</v>
      </c>
      <c r="C160" s="4">
        <f t="shared" si="19"/>
        <v>16.48951048951049</v>
      </c>
      <c r="D160" s="2">
        <v>22.83</v>
      </c>
      <c r="E160" s="4">
        <f t="shared" si="17"/>
        <v>22.68</v>
      </c>
      <c r="F160" s="4">
        <f t="shared" si="18"/>
        <v>-6.1904895104895097</v>
      </c>
    </row>
    <row r="161" spans="1:6" x14ac:dyDescent="0.3">
      <c r="A161" s="40">
        <v>44711</v>
      </c>
      <c r="B161" s="41">
        <v>23.58</v>
      </c>
      <c r="C161" s="114">
        <f t="shared" si="19"/>
        <v>16.48951048951049</v>
      </c>
      <c r="D161" s="2">
        <v>23.03</v>
      </c>
      <c r="E161" s="114">
        <f t="shared" si="17"/>
        <v>22.880000000000003</v>
      </c>
      <c r="F161" s="114">
        <f t="shared" si="18"/>
        <v>-6.3904895104895125</v>
      </c>
    </row>
    <row r="162" spans="1:6" ht="13.5" thickBot="1" x14ac:dyDescent="0.35">
      <c r="A162" s="34">
        <v>44712</v>
      </c>
      <c r="B162" s="35">
        <v>23.58</v>
      </c>
      <c r="C162" s="10">
        <f t="shared" si="19"/>
        <v>16.48951048951049</v>
      </c>
      <c r="D162" s="43">
        <v>23.33</v>
      </c>
      <c r="E162" s="10">
        <f t="shared" si="17"/>
        <v>23.18</v>
      </c>
      <c r="F162" s="10">
        <f t="shared" si="18"/>
        <v>-6.6904895104895097</v>
      </c>
    </row>
    <row r="163" spans="1:6" x14ac:dyDescent="0.3">
      <c r="A163" s="36" t="s">
        <v>6</v>
      </c>
      <c r="B163" s="37">
        <f>AVERAGE(B132:B162)</f>
        <v>23.350967741935492</v>
      </c>
      <c r="C163" s="37">
        <f>AVERAGE(C132:C162)</f>
        <v>16.329348071283565</v>
      </c>
      <c r="D163" s="37">
        <f>AVERAGE(D132:D162)</f>
        <v>21.518709677419356</v>
      </c>
      <c r="E163" s="37">
        <f>AVERAGE(E132:E162)</f>
        <v>21.36870967741935</v>
      </c>
      <c r="F163" s="6">
        <f>C163-E163</f>
        <v>-5.0393616061357847</v>
      </c>
    </row>
    <row r="164" spans="1:6" customFormat="1" x14ac:dyDescent="0.25">
      <c r="A164" s="63"/>
      <c r="B164" s="63"/>
      <c r="C164" s="66"/>
      <c r="D164" s="66"/>
      <c r="E164" s="66"/>
      <c r="F164" s="66"/>
    </row>
    <row r="165" spans="1:6" x14ac:dyDescent="0.3">
      <c r="A165" s="32">
        <v>44713</v>
      </c>
      <c r="B165" s="33">
        <v>23.58</v>
      </c>
      <c r="C165" s="4">
        <f>B165/1.43</f>
        <v>16.48951048951049</v>
      </c>
      <c r="D165" s="2">
        <v>23.93</v>
      </c>
      <c r="E165" s="4">
        <f>D165-0.15</f>
        <v>23.78</v>
      </c>
      <c r="F165" s="4">
        <f>C165-E165</f>
        <v>-7.2904895104895111</v>
      </c>
    </row>
    <row r="166" spans="1:6" x14ac:dyDescent="0.3">
      <c r="A166" s="32">
        <v>44714</v>
      </c>
      <c r="B166" s="33">
        <v>23.58</v>
      </c>
      <c r="C166" s="4">
        <f t="shared" ref="C166:C188" si="20">B166/1.43</f>
        <v>16.48951048951049</v>
      </c>
      <c r="D166" s="2">
        <v>24.18</v>
      </c>
      <c r="E166" s="4">
        <f t="shared" ref="E166:E194" si="21">D166-0.15</f>
        <v>24.03</v>
      </c>
      <c r="F166" s="4">
        <f t="shared" ref="F166:F194" si="22">C166-E166</f>
        <v>-7.5404895104895111</v>
      </c>
    </row>
    <row r="167" spans="1:6" x14ac:dyDescent="0.3">
      <c r="A167" s="32">
        <v>44715</v>
      </c>
      <c r="B167" s="33">
        <v>23.58</v>
      </c>
      <c r="C167" s="4">
        <f t="shared" si="20"/>
        <v>16.48951048951049</v>
      </c>
      <c r="D167" s="2">
        <v>24.18</v>
      </c>
      <c r="E167" s="4">
        <f t="shared" si="21"/>
        <v>24.03</v>
      </c>
      <c r="F167" s="4">
        <f t="shared" si="22"/>
        <v>-7.5404895104895111</v>
      </c>
    </row>
    <row r="168" spans="1:6" x14ac:dyDescent="0.3">
      <c r="A168" s="32">
        <v>44716</v>
      </c>
      <c r="B168" s="33">
        <v>23.58</v>
      </c>
      <c r="C168" s="4">
        <f t="shared" si="20"/>
        <v>16.48951048951049</v>
      </c>
      <c r="D168" s="2">
        <v>24.18</v>
      </c>
      <c r="E168" s="4">
        <f t="shared" si="21"/>
        <v>24.03</v>
      </c>
      <c r="F168" s="4">
        <f t="shared" si="22"/>
        <v>-7.5404895104895111</v>
      </c>
    </row>
    <row r="169" spans="1:6" x14ac:dyDescent="0.3">
      <c r="A169" s="32">
        <v>44717</v>
      </c>
      <c r="B169" s="33">
        <v>23.58</v>
      </c>
      <c r="C169" s="4">
        <f t="shared" si="20"/>
        <v>16.48951048951049</v>
      </c>
      <c r="D169" s="2">
        <v>24.18</v>
      </c>
      <c r="E169" s="4">
        <f t="shared" si="21"/>
        <v>24.03</v>
      </c>
      <c r="F169" s="4">
        <f t="shared" si="22"/>
        <v>-7.5404895104895111</v>
      </c>
    </row>
    <row r="170" spans="1:6" x14ac:dyDescent="0.3">
      <c r="A170" s="32">
        <v>44718</v>
      </c>
      <c r="B170" s="33">
        <v>23.58</v>
      </c>
      <c r="C170" s="4">
        <f t="shared" si="20"/>
        <v>16.48951048951049</v>
      </c>
      <c r="D170" s="2">
        <v>24.18</v>
      </c>
      <c r="E170" s="4">
        <f t="shared" si="21"/>
        <v>24.03</v>
      </c>
      <c r="F170" s="4">
        <f t="shared" si="22"/>
        <v>-7.5404895104895111</v>
      </c>
    </row>
    <row r="171" spans="1:6" x14ac:dyDescent="0.3">
      <c r="A171" s="32">
        <v>44719</v>
      </c>
      <c r="B171" s="33">
        <v>23.58</v>
      </c>
      <c r="C171" s="4">
        <f t="shared" si="20"/>
        <v>16.48951048951049</v>
      </c>
      <c r="D171" s="2">
        <v>24.18</v>
      </c>
      <c r="E171" s="4">
        <f t="shared" si="21"/>
        <v>24.03</v>
      </c>
      <c r="F171" s="4">
        <f t="shared" si="22"/>
        <v>-7.5404895104895111</v>
      </c>
    </row>
    <row r="172" spans="1:6" x14ac:dyDescent="0.3">
      <c r="A172" s="32">
        <v>44720</v>
      </c>
      <c r="B172" s="33">
        <v>23.58</v>
      </c>
      <c r="C172" s="4">
        <f t="shared" si="20"/>
        <v>16.48951048951049</v>
      </c>
      <c r="D172" s="2">
        <v>23.53</v>
      </c>
      <c r="E172" s="4">
        <f t="shared" si="21"/>
        <v>23.380000000000003</v>
      </c>
      <c r="F172" s="4">
        <f t="shared" si="22"/>
        <v>-6.8904895104895125</v>
      </c>
    </row>
    <row r="173" spans="1:6" x14ac:dyDescent="0.3">
      <c r="A173" s="32">
        <v>44721</v>
      </c>
      <c r="B173" s="33">
        <v>23.58</v>
      </c>
      <c r="C173" s="4">
        <f t="shared" si="20"/>
        <v>16.48951048951049</v>
      </c>
      <c r="D173" s="2">
        <v>23.53</v>
      </c>
      <c r="E173" s="4">
        <f t="shared" si="21"/>
        <v>23.380000000000003</v>
      </c>
      <c r="F173" s="4">
        <f t="shared" si="22"/>
        <v>-6.8904895104895125</v>
      </c>
    </row>
    <row r="174" spans="1:6" x14ac:dyDescent="0.3">
      <c r="A174" s="32">
        <v>44722</v>
      </c>
      <c r="B174" s="33">
        <v>23.58</v>
      </c>
      <c r="C174" s="4">
        <f t="shared" si="20"/>
        <v>16.48951048951049</v>
      </c>
      <c r="D174" s="2">
        <v>23.83</v>
      </c>
      <c r="E174" s="4">
        <f t="shared" si="21"/>
        <v>23.68</v>
      </c>
      <c r="F174" s="4">
        <f t="shared" si="22"/>
        <v>-7.1904895104895097</v>
      </c>
    </row>
    <row r="175" spans="1:6" x14ac:dyDescent="0.3">
      <c r="A175" s="32">
        <v>44723</v>
      </c>
      <c r="B175" s="33">
        <v>23.58</v>
      </c>
      <c r="C175" s="4">
        <f t="shared" si="20"/>
        <v>16.48951048951049</v>
      </c>
      <c r="D175" s="2">
        <v>23.83</v>
      </c>
      <c r="E175" s="4">
        <f t="shared" si="21"/>
        <v>23.68</v>
      </c>
      <c r="F175" s="4">
        <f t="shared" si="22"/>
        <v>-7.1904895104895097</v>
      </c>
    </row>
    <row r="176" spans="1:6" x14ac:dyDescent="0.3">
      <c r="A176" s="32">
        <v>44724</v>
      </c>
      <c r="B176" s="33">
        <v>23.58</v>
      </c>
      <c r="C176" s="4">
        <f t="shared" si="20"/>
        <v>16.48951048951049</v>
      </c>
      <c r="D176" s="2">
        <v>23.83</v>
      </c>
      <c r="E176" s="4">
        <f t="shared" si="21"/>
        <v>23.68</v>
      </c>
      <c r="F176" s="4">
        <f t="shared" si="22"/>
        <v>-7.1904895104895097</v>
      </c>
    </row>
    <row r="177" spans="1:6" x14ac:dyDescent="0.3">
      <c r="A177" s="32">
        <v>44725</v>
      </c>
      <c r="B177" s="33">
        <v>23.58</v>
      </c>
      <c r="C177" s="4">
        <f t="shared" si="20"/>
        <v>16.48951048951049</v>
      </c>
      <c r="D177" s="2">
        <v>23.63</v>
      </c>
      <c r="E177" s="4">
        <f t="shared" si="21"/>
        <v>23.48</v>
      </c>
      <c r="F177" s="4">
        <f t="shared" si="22"/>
        <v>-6.9904895104895104</v>
      </c>
    </row>
    <row r="178" spans="1:6" x14ac:dyDescent="0.3">
      <c r="A178" s="32">
        <v>44726</v>
      </c>
      <c r="B178" s="33">
        <v>23.58</v>
      </c>
      <c r="C178" s="4">
        <f t="shared" si="20"/>
        <v>16.48951048951049</v>
      </c>
      <c r="D178" s="2">
        <v>23.48</v>
      </c>
      <c r="E178" s="4">
        <f t="shared" si="21"/>
        <v>23.330000000000002</v>
      </c>
      <c r="F178" s="4">
        <f t="shared" si="22"/>
        <v>-6.8404895104895118</v>
      </c>
    </row>
    <row r="179" spans="1:6" x14ac:dyDescent="0.3">
      <c r="A179" s="32">
        <v>44727</v>
      </c>
      <c r="B179" s="33">
        <v>23.58</v>
      </c>
      <c r="C179" s="4">
        <f t="shared" si="20"/>
        <v>16.48951048951049</v>
      </c>
      <c r="D179" s="2">
        <v>23.58</v>
      </c>
      <c r="E179" s="4">
        <f t="shared" si="21"/>
        <v>23.43</v>
      </c>
      <c r="F179" s="4">
        <f t="shared" si="22"/>
        <v>-6.9404895104895097</v>
      </c>
    </row>
    <row r="180" spans="1:6" x14ac:dyDescent="0.3">
      <c r="A180" s="32">
        <v>44728</v>
      </c>
      <c r="B180" s="33">
        <v>23.58</v>
      </c>
      <c r="C180" s="4">
        <f t="shared" si="20"/>
        <v>16.48951048951049</v>
      </c>
      <c r="D180" s="2">
        <v>23.33</v>
      </c>
      <c r="E180" s="4">
        <f t="shared" si="21"/>
        <v>23.18</v>
      </c>
      <c r="F180" s="4">
        <f t="shared" si="22"/>
        <v>-6.6904895104895097</v>
      </c>
    </row>
    <row r="181" spans="1:6" x14ac:dyDescent="0.3">
      <c r="A181" s="32">
        <v>44729</v>
      </c>
      <c r="B181" s="33">
        <v>23.58</v>
      </c>
      <c r="C181" s="4">
        <f t="shared" si="20"/>
        <v>16.48951048951049</v>
      </c>
      <c r="D181" s="2">
        <v>23.33</v>
      </c>
      <c r="E181" s="4">
        <f t="shared" si="21"/>
        <v>23.18</v>
      </c>
      <c r="F181" s="4">
        <f t="shared" si="22"/>
        <v>-6.6904895104895097</v>
      </c>
    </row>
    <row r="182" spans="1:6" x14ac:dyDescent="0.3">
      <c r="A182" s="32">
        <v>44730</v>
      </c>
      <c r="B182" s="33">
        <v>23.58</v>
      </c>
      <c r="C182" s="4">
        <f t="shared" si="20"/>
        <v>16.48951048951049</v>
      </c>
      <c r="D182" s="2">
        <v>23.33</v>
      </c>
      <c r="E182" s="4">
        <f t="shared" si="21"/>
        <v>23.18</v>
      </c>
      <c r="F182" s="4">
        <f t="shared" si="22"/>
        <v>-6.6904895104895097</v>
      </c>
    </row>
    <row r="183" spans="1:6" x14ac:dyDescent="0.3">
      <c r="A183" s="32">
        <v>44731</v>
      </c>
      <c r="B183" s="33">
        <v>23.58</v>
      </c>
      <c r="C183" s="4">
        <f t="shared" si="20"/>
        <v>16.48951048951049</v>
      </c>
      <c r="D183" s="2">
        <v>23.33</v>
      </c>
      <c r="E183" s="4">
        <f t="shared" si="21"/>
        <v>23.18</v>
      </c>
      <c r="F183" s="4">
        <f t="shared" si="22"/>
        <v>-6.6904895104895097</v>
      </c>
    </row>
    <row r="184" spans="1:6" x14ac:dyDescent="0.3">
      <c r="A184" s="32">
        <v>44732</v>
      </c>
      <c r="B184" s="33">
        <v>23.58</v>
      </c>
      <c r="C184" s="4">
        <f t="shared" si="20"/>
        <v>16.48951048951049</v>
      </c>
      <c r="D184" s="2">
        <v>22.78</v>
      </c>
      <c r="E184" s="4">
        <f t="shared" si="21"/>
        <v>22.630000000000003</v>
      </c>
      <c r="F184" s="4">
        <f t="shared" si="22"/>
        <v>-6.1404895104895125</v>
      </c>
    </row>
    <row r="185" spans="1:6" x14ac:dyDescent="0.3">
      <c r="A185" s="32">
        <v>44733</v>
      </c>
      <c r="B185" s="33">
        <v>23.58</v>
      </c>
      <c r="C185" s="4">
        <f t="shared" si="20"/>
        <v>16.48951048951049</v>
      </c>
      <c r="D185" s="2">
        <v>23.08</v>
      </c>
      <c r="E185" s="4">
        <f t="shared" si="21"/>
        <v>22.93</v>
      </c>
      <c r="F185" s="4">
        <f t="shared" si="22"/>
        <v>-6.4404895104895097</v>
      </c>
    </row>
    <row r="186" spans="1:6" x14ac:dyDescent="0.3">
      <c r="A186" s="32">
        <v>44734</v>
      </c>
      <c r="B186" s="33">
        <v>23.58</v>
      </c>
      <c r="C186" s="4">
        <f t="shared" si="20"/>
        <v>16.48951048951049</v>
      </c>
      <c r="D186" s="2">
        <v>23.28</v>
      </c>
      <c r="E186" s="4">
        <f t="shared" si="21"/>
        <v>23.130000000000003</v>
      </c>
      <c r="F186" s="4">
        <f t="shared" si="22"/>
        <v>-6.6404895104895125</v>
      </c>
    </row>
    <row r="187" spans="1:6" x14ac:dyDescent="0.3">
      <c r="A187" s="32">
        <v>44735</v>
      </c>
      <c r="B187" s="33">
        <v>23.58</v>
      </c>
      <c r="C187" s="4">
        <f t="shared" si="20"/>
        <v>16.48951048951049</v>
      </c>
      <c r="D187" s="2">
        <v>23.03</v>
      </c>
      <c r="E187" s="4">
        <f t="shared" si="21"/>
        <v>22.880000000000003</v>
      </c>
      <c r="F187" s="4">
        <f t="shared" si="22"/>
        <v>-6.3904895104895125</v>
      </c>
    </row>
    <row r="188" spans="1:6" x14ac:dyDescent="0.3">
      <c r="A188" s="32">
        <v>44736</v>
      </c>
      <c r="B188" s="33">
        <v>23.58</v>
      </c>
      <c r="C188" s="4">
        <f t="shared" si="20"/>
        <v>16.48951048951049</v>
      </c>
      <c r="D188" s="2">
        <v>23.03</v>
      </c>
      <c r="E188" s="4">
        <f t="shared" si="21"/>
        <v>22.880000000000003</v>
      </c>
      <c r="F188" s="4">
        <f t="shared" si="22"/>
        <v>-6.3904895104895125</v>
      </c>
    </row>
    <row r="189" spans="1:6" x14ac:dyDescent="0.3">
      <c r="A189" s="32">
        <v>44737</v>
      </c>
      <c r="B189" s="33">
        <v>23.58</v>
      </c>
      <c r="C189" s="4">
        <f>B189/1.43</f>
        <v>16.48951048951049</v>
      </c>
      <c r="D189" s="2">
        <v>23.03</v>
      </c>
      <c r="E189" s="4">
        <f t="shared" si="21"/>
        <v>22.880000000000003</v>
      </c>
      <c r="F189" s="4">
        <f t="shared" si="22"/>
        <v>-6.3904895104895125</v>
      </c>
    </row>
    <row r="190" spans="1:6" x14ac:dyDescent="0.3">
      <c r="A190" s="32">
        <v>44738</v>
      </c>
      <c r="B190" s="33">
        <v>23.58</v>
      </c>
      <c r="C190" s="4">
        <f t="shared" ref="C190:C194" si="23">B190/1.43</f>
        <v>16.48951048951049</v>
      </c>
      <c r="D190" s="2">
        <v>23.03</v>
      </c>
      <c r="E190" s="4">
        <f t="shared" si="21"/>
        <v>22.880000000000003</v>
      </c>
      <c r="F190" s="4">
        <f t="shared" si="22"/>
        <v>-6.3904895104895125</v>
      </c>
    </row>
    <row r="191" spans="1:6" x14ac:dyDescent="0.3">
      <c r="A191" s="32">
        <v>44739</v>
      </c>
      <c r="B191" s="33">
        <v>23.58</v>
      </c>
      <c r="C191" s="4">
        <f t="shared" si="23"/>
        <v>16.48951048951049</v>
      </c>
      <c r="D191" s="2">
        <v>23.58</v>
      </c>
      <c r="E191" s="4">
        <f t="shared" si="21"/>
        <v>23.43</v>
      </c>
      <c r="F191" s="4">
        <f t="shared" si="22"/>
        <v>-6.9404895104895097</v>
      </c>
    </row>
    <row r="192" spans="1:6" x14ac:dyDescent="0.3">
      <c r="A192" s="32">
        <v>44740</v>
      </c>
      <c r="B192" s="33">
        <v>23.58</v>
      </c>
      <c r="C192" s="4">
        <f t="shared" si="23"/>
        <v>16.48951048951049</v>
      </c>
      <c r="D192" s="2">
        <v>23.23</v>
      </c>
      <c r="E192" s="4">
        <f t="shared" si="21"/>
        <v>23.080000000000002</v>
      </c>
      <c r="F192" s="4">
        <f t="shared" si="22"/>
        <v>-6.5904895104895118</v>
      </c>
    </row>
    <row r="193" spans="1:6" x14ac:dyDescent="0.3">
      <c r="A193" s="32">
        <v>44741</v>
      </c>
      <c r="B193" s="33">
        <v>23.58</v>
      </c>
      <c r="C193" s="4">
        <f t="shared" si="23"/>
        <v>16.48951048951049</v>
      </c>
      <c r="D193" s="2">
        <v>23.23</v>
      </c>
      <c r="E193" s="4">
        <f t="shared" si="21"/>
        <v>23.080000000000002</v>
      </c>
      <c r="F193" s="4">
        <f t="shared" si="22"/>
        <v>-6.5904895104895118</v>
      </c>
    </row>
    <row r="194" spans="1:6" ht="13.5" thickBot="1" x14ac:dyDescent="0.35">
      <c r="A194" s="34">
        <v>44742</v>
      </c>
      <c r="B194" s="35">
        <v>23.58</v>
      </c>
      <c r="C194" s="10">
        <f t="shared" si="23"/>
        <v>16.48951048951049</v>
      </c>
      <c r="D194" s="9">
        <v>23.23</v>
      </c>
      <c r="E194" s="10">
        <f t="shared" si="21"/>
        <v>23.080000000000002</v>
      </c>
      <c r="F194" s="10">
        <f t="shared" si="22"/>
        <v>-6.5904895104895118</v>
      </c>
    </row>
    <row r="195" spans="1:6" x14ac:dyDescent="0.3">
      <c r="A195" s="36" t="s">
        <v>7</v>
      </c>
      <c r="B195" s="37">
        <f>AVERAGE(B165:B194)</f>
        <v>23.580000000000002</v>
      </c>
      <c r="C195" s="37">
        <f>AVERAGE(C165:C194)</f>
        <v>16.489510489510497</v>
      </c>
      <c r="D195" s="37">
        <f>AVERAGE(D165:D194)</f>
        <v>23.536666666666665</v>
      </c>
      <c r="E195" s="37">
        <f>AVERAGE(E165:E194)</f>
        <v>23.38666666666667</v>
      </c>
      <c r="F195" s="6">
        <f>C195-E195</f>
        <v>-6.8971561771561731</v>
      </c>
    </row>
    <row r="196" spans="1:6" x14ac:dyDescent="0.3">
      <c r="A196" s="63"/>
      <c r="B196" s="66"/>
      <c r="C196" s="66"/>
      <c r="D196" s="66"/>
      <c r="E196" s="66"/>
      <c r="F196" s="23"/>
    </row>
    <row r="197" spans="1:6" x14ac:dyDescent="0.3">
      <c r="A197" s="32">
        <v>44743</v>
      </c>
      <c r="B197" s="33">
        <v>22.87</v>
      </c>
      <c r="C197" s="4">
        <f>B197/1.43</f>
        <v>15.993006993006995</v>
      </c>
      <c r="D197" s="2">
        <v>22.53</v>
      </c>
      <c r="E197" s="4">
        <f>D197-0.15</f>
        <v>22.380000000000003</v>
      </c>
      <c r="F197" s="4">
        <f>C197-E197</f>
        <v>-6.3869930069930074</v>
      </c>
    </row>
    <row r="198" spans="1:6" x14ac:dyDescent="0.3">
      <c r="A198" s="32">
        <v>44744</v>
      </c>
      <c r="B198" s="33">
        <v>22.87</v>
      </c>
      <c r="C198" s="4">
        <f t="shared" ref="C198:C220" si="24">B198/1.43</f>
        <v>15.993006993006995</v>
      </c>
      <c r="D198" s="2">
        <v>22.53</v>
      </c>
      <c r="E198" s="4">
        <f t="shared" ref="E198:E227" si="25">D198-0.15</f>
        <v>22.380000000000003</v>
      </c>
      <c r="F198" s="4">
        <f t="shared" ref="F198:F227" si="26">C198-E198</f>
        <v>-6.3869930069930074</v>
      </c>
    </row>
    <row r="199" spans="1:6" x14ac:dyDescent="0.3">
      <c r="A199" s="32">
        <v>44745</v>
      </c>
      <c r="B199" s="33">
        <v>22.87</v>
      </c>
      <c r="C199" s="4">
        <f t="shared" si="24"/>
        <v>15.993006993006995</v>
      </c>
      <c r="D199" s="2">
        <v>22.53</v>
      </c>
      <c r="E199" s="4">
        <f t="shared" si="25"/>
        <v>22.380000000000003</v>
      </c>
      <c r="F199" s="4">
        <f t="shared" si="26"/>
        <v>-6.3869930069930074</v>
      </c>
    </row>
    <row r="200" spans="1:6" x14ac:dyDescent="0.3">
      <c r="A200" s="32">
        <v>44746</v>
      </c>
      <c r="B200" s="33">
        <v>22.87</v>
      </c>
      <c r="C200" s="4">
        <f t="shared" si="24"/>
        <v>15.993006993006995</v>
      </c>
      <c r="D200" s="2">
        <v>22.73</v>
      </c>
      <c r="E200" s="4">
        <f t="shared" si="25"/>
        <v>22.580000000000002</v>
      </c>
      <c r="F200" s="4">
        <f t="shared" si="26"/>
        <v>-6.5869930069930067</v>
      </c>
    </row>
    <row r="201" spans="1:6" x14ac:dyDescent="0.3">
      <c r="A201" s="32">
        <v>44747</v>
      </c>
      <c r="B201" s="33">
        <v>22.87</v>
      </c>
      <c r="C201" s="4">
        <f t="shared" si="24"/>
        <v>15.993006993006995</v>
      </c>
      <c r="D201" s="2">
        <v>23.18</v>
      </c>
      <c r="E201" s="4">
        <f t="shared" si="25"/>
        <v>23.03</v>
      </c>
      <c r="F201" s="4">
        <f t="shared" si="26"/>
        <v>-7.036993006993006</v>
      </c>
    </row>
    <row r="202" spans="1:6" x14ac:dyDescent="0.3">
      <c r="A202" s="32">
        <v>44748</v>
      </c>
      <c r="B202" s="33">
        <v>22.87</v>
      </c>
      <c r="C202" s="4">
        <f t="shared" si="24"/>
        <v>15.993006993006995</v>
      </c>
      <c r="D202" s="2">
        <v>22.08</v>
      </c>
      <c r="E202" s="4">
        <f t="shared" si="25"/>
        <v>21.93</v>
      </c>
      <c r="F202" s="4">
        <f t="shared" si="26"/>
        <v>-5.9369930069930046</v>
      </c>
    </row>
    <row r="203" spans="1:6" x14ac:dyDescent="0.3">
      <c r="A203" s="32">
        <v>44749</v>
      </c>
      <c r="B203" s="33">
        <v>22.87</v>
      </c>
      <c r="C203" s="4">
        <f t="shared" si="24"/>
        <v>15.993006993006995</v>
      </c>
      <c r="D203" s="2">
        <v>21.73</v>
      </c>
      <c r="E203" s="4">
        <f t="shared" si="25"/>
        <v>21.580000000000002</v>
      </c>
      <c r="F203" s="4">
        <f t="shared" si="26"/>
        <v>-5.5869930069930067</v>
      </c>
    </row>
    <row r="204" spans="1:6" x14ac:dyDescent="0.3">
      <c r="A204" s="32">
        <v>44750</v>
      </c>
      <c r="B204" s="33">
        <v>22.87</v>
      </c>
      <c r="C204" s="4">
        <f t="shared" si="24"/>
        <v>15.993006993006995</v>
      </c>
      <c r="D204" s="2">
        <v>22.48</v>
      </c>
      <c r="E204" s="4">
        <f t="shared" si="25"/>
        <v>22.330000000000002</v>
      </c>
      <c r="F204" s="4">
        <f t="shared" si="26"/>
        <v>-6.3369930069930067</v>
      </c>
    </row>
    <row r="205" spans="1:6" x14ac:dyDescent="0.3">
      <c r="A205" s="32">
        <v>44751</v>
      </c>
      <c r="B205" s="33">
        <v>22.87</v>
      </c>
      <c r="C205" s="4">
        <f t="shared" si="24"/>
        <v>15.993006993006995</v>
      </c>
      <c r="D205" s="2">
        <v>22.48</v>
      </c>
      <c r="E205" s="4">
        <f t="shared" si="25"/>
        <v>22.330000000000002</v>
      </c>
      <c r="F205" s="4">
        <f t="shared" si="26"/>
        <v>-6.3369930069930067</v>
      </c>
    </row>
    <row r="206" spans="1:6" x14ac:dyDescent="0.3">
      <c r="A206" s="32">
        <v>44752</v>
      </c>
      <c r="B206" s="33">
        <v>22.87</v>
      </c>
      <c r="C206" s="4">
        <f t="shared" si="24"/>
        <v>15.993006993006995</v>
      </c>
      <c r="D206" s="2">
        <v>22.48</v>
      </c>
      <c r="E206" s="4">
        <f t="shared" si="25"/>
        <v>22.330000000000002</v>
      </c>
      <c r="F206" s="4">
        <f t="shared" si="26"/>
        <v>-6.3369930069930067</v>
      </c>
    </row>
    <row r="207" spans="1:6" x14ac:dyDescent="0.3">
      <c r="A207" s="32">
        <v>44753</v>
      </c>
      <c r="B207" s="113">
        <v>23.58</v>
      </c>
      <c r="C207" s="4">
        <f t="shared" si="24"/>
        <v>16.48951048951049</v>
      </c>
      <c r="D207" s="2">
        <v>22.58</v>
      </c>
      <c r="E207" s="4">
        <f t="shared" si="25"/>
        <v>22.43</v>
      </c>
      <c r="F207" s="4">
        <f t="shared" si="26"/>
        <v>-5.9404895104895097</v>
      </c>
    </row>
    <row r="208" spans="1:6" x14ac:dyDescent="0.3">
      <c r="A208" s="32">
        <v>44754</v>
      </c>
      <c r="B208" s="113">
        <v>23.58</v>
      </c>
      <c r="C208" s="4">
        <f t="shared" si="24"/>
        <v>16.48951048951049</v>
      </c>
      <c r="D208" s="2">
        <v>22.58</v>
      </c>
      <c r="E208" s="4">
        <f t="shared" si="25"/>
        <v>22.43</v>
      </c>
      <c r="F208" s="4">
        <f t="shared" si="26"/>
        <v>-5.9404895104895097</v>
      </c>
    </row>
    <row r="209" spans="1:6" x14ac:dyDescent="0.3">
      <c r="A209" s="32">
        <v>44755</v>
      </c>
      <c r="B209" s="113">
        <v>23.58</v>
      </c>
      <c r="C209" s="4">
        <f t="shared" si="24"/>
        <v>16.48951048951049</v>
      </c>
      <c r="D209" s="2">
        <v>21.78</v>
      </c>
      <c r="E209" s="4">
        <f t="shared" si="25"/>
        <v>21.630000000000003</v>
      </c>
      <c r="F209" s="4">
        <f t="shared" si="26"/>
        <v>-5.1404895104895125</v>
      </c>
    </row>
    <row r="210" spans="1:6" x14ac:dyDescent="0.3">
      <c r="A210" s="32">
        <v>44756</v>
      </c>
      <c r="B210" s="113">
        <v>23.58</v>
      </c>
      <c r="C210" s="4">
        <f t="shared" si="24"/>
        <v>16.48951048951049</v>
      </c>
      <c r="D210" s="2">
        <v>21.38</v>
      </c>
      <c r="E210" s="4">
        <f t="shared" si="25"/>
        <v>21.23</v>
      </c>
      <c r="F210" s="4">
        <f t="shared" si="26"/>
        <v>-4.7404895104895104</v>
      </c>
    </row>
    <row r="211" spans="1:6" x14ac:dyDescent="0.3">
      <c r="A211" s="32">
        <v>44757</v>
      </c>
      <c r="B211" s="113">
        <v>23.58</v>
      </c>
      <c r="C211" s="4">
        <f t="shared" si="24"/>
        <v>16.48951048951049</v>
      </c>
      <c r="D211" s="2">
        <v>21.38</v>
      </c>
      <c r="E211" s="4">
        <f t="shared" si="25"/>
        <v>21.23</v>
      </c>
      <c r="F211" s="4">
        <f t="shared" si="26"/>
        <v>-4.7404895104895104</v>
      </c>
    </row>
    <row r="212" spans="1:6" x14ac:dyDescent="0.3">
      <c r="A212" s="32">
        <v>44758</v>
      </c>
      <c r="B212" s="113">
        <v>23.58</v>
      </c>
      <c r="C212" s="4">
        <f t="shared" si="24"/>
        <v>16.48951048951049</v>
      </c>
      <c r="D212" s="2">
        <v>21.38</v>
      </c>
      <c r="E212" s="4">
        <f t="shared" si="25"/>
        <v>21.23</v>
      </c>
      <c r="F212" s="4">
        <f t="shared" si="26"/>
        <v>-4.7404895104895104</v>
      </c>
    </row>
    <row r="213" spans="1:6" x14ac:dyDescent="0.3">
      <c r="A213" s="32">
        <v>44759</v>
      </c>
      <c r="B213" s="113">
        <v>23.58</v>
      </c>
      <c r="C213" s="4">
        <f t="shared" si="24"/>
        <v>16.48951048951049</v>
      </c>
      <c r="D213" s="2">
        <v>21.38</v>
      </c>
      <c r="E213" s="4">
        <f t="shared" si="25"/>
        <v>21.23</v>
      </c>
      <c r="F213" s="4">
        <f t="shared" si="26"/>
        <v>-4.7404895104895104</v>
      </c>
    </row>
    <row r="214" spans="1:6" x14ac:dyDescent="0.3">
      <c r="A214" s="32">
        <v>44760</v>
      </c>
      <c r="B214" s="33">
        <v>23.58</v>
      </c>
      <c r="C214" s="4">
        <f t="shared" si="24"/>
        <v>16.48951048951049</v>
      </c>
      <c r="D214" s="2">
        <v>21.53</v>
      </c>
      <c r="E214" s="4">
        <f t="shared" si="25"/>
        <v>21.380000000000003</v>
      </c>
      <c r="F214" s="4">
        <f t="shared" si="26"/>
        <v>-4.8904895104895125</v>
      </c>
    </row>
    <row r="215" spans="1:6" x14ac:dyDescent="0.3">
      <c r="A215" s="32">
        <v>44761</v>
      </c>
      <c r="B215" s="33">
        <v>23.58</v>
      </c>
      <c r="C215" s="4">
        <f t="shared" si="24"/>
        <v>16.48951048951049</v>
      </c>
      <c r="D215" s="2">
        <v>21.33</v>
      </c>
      <c r="E215" s="4">
        <f t="shared" si="25"/>
        <v>21.18</v>
      </c>
      <c r="F215" s="4">
        <f t="shared" si="26"/>
        <v>-4.6904895104895097</v>
      </c>
    </row>
    <row r="216" spans="1:6" x14ac:dyDescent="0.3">
      <c r="A216" s="32">
        <v>44762</v>
      </c>
      <c r="B216" s="33">
        <v>23.58</v>
      </c>
      <c r="C216" s="4">
        <f t="shared" si="24"/>
        <v>16.48951048951049</v>
      </c>
      <c r="D216" s="2">
        <v>20.98</v>
      </c>
      <c r="E216" s="4">
        <f t="shared" si="25"/>
        <v>20.830000000000002</v>
      </c>
      <c r="F216" s="4">
        <f t="shared" si="26"/>
        <v>-4.3404895104895118</v>
      </c>
    </row>
    <row r="217" spans="1:6" x14ac:dyDescent="0.3">
      <c r="A217" s="32">
        <v>44763</v>
      </c>
      <c r="B217" s="33">
        <v>23.58</v>
      </c>
      <c r="C217" s="4">
        <f t="shared" si="24"/>
        <v>16.48951048951049</v>
      </c>
      <c r="D217" s="2">
        <v>20.98</v>
      </c>
      <c r="E217" s="4">
        <f t="shared" si="25"/>
        <v>20.830000000000002</v>
      </c>
      <c r="F217" s="4">
        <f t="shared" si="26"/>
        <v>-4.3404895104895118</v>
      </c>
    </row>
    <row r="218" spans="1:6" x14ac:dyDescent="0.3">
      <c r="A218" s="32">
        <v>44764</v>
      </c>
      <c r="B218" s="33">
        <v>23.58</v>
      </c>
      <c r="C218" s="4">
        <f t="shared" si="24"/>
        <v>16.48951048951049</v>
      </c>
      <c r="D218" s="2">
        <v>20.53</v>
      </c>
      <c r="E218" s="4">
        <f t="shared" si="25"/>
        <v>20.380000000000003</v>
      </c>
      <c r="F218" s="4">
        <f t="shared" si="26"/>
        <v>-3.8904895104895125</v>
      </c>
    </row>
    <row r="219" spans="1:6" x14ac:dyDescent="0.3">
      <c r="A219" s="32">
        <v>44765</v>
      </c>
      <c r="B219" s="33">
        <v>23.58</v>
      </c>
      <c r="C219" s="4">
        <f t="shared" si="24"/>
        <v>16.48951048951049</v>
      </c>
      <c r="D219" s="2">
        <v>20.53</v>
      </c>
      <c r="E219" s="4">
        <f t="shared" si="25"/>
        <v>20.380000000000003</v>
      </c>
      <c r="F219" s="4">
        <f t="shared" si="26"/>
        <v>-3.8904895104895125</v>
      </c>
    </row>
    <row r="220" spans="1:6" x14ac:dyDescent="0.3">
      <c r="A220" s="32">
        <v>44766</v>
      </c>
      <c r="B220" s="33">
        <v>23.58</v>
      </c>
      <c r="C220" s="4">
        <f t="shared" si="24"/>
        <v>16.48951048951049</v>
      </c>
      <c r="D220" s="2">
        <v>20.53</v>
      </c>
      <c r="E220" s="4">
        <f t="shared" si="25"/>
        <v>20.380000000000003</v>
      </c>
      <c r="F220" s="4">
        <f t="shared" si="26"/>
        <v>-3.8904895104895125</v>
      </c>
    </row>
    <row r="221" spans="1:6" x14ac:dyDescent="0.3">
      <c r="A221" s="32">
        <v>44767</v>
      </c>
      <c r="B221" s="33">
        <v>23.58</v>
      </c>
      <c r="C221" s="4">
        <f>B221/1.43</f>
        <v>16.48951048951049</v>
      </c>
      <c r="D221" s="2">
        <v>20.73</v>
      </c>
      <c r="E221" s="4">
        <f t="shared" si="25"/>
        <v>20.580000000000002</v>
      </c>
      <c r="F221" s="4">
        <f t="shared" si="26"/>
        <v>-4.0904895104895118</v>
      </c>
    </row>
    <row r="222" spans="1:6" x14ac:dyDescent="0.3">
      <c r="A222" s="32">
        <v>44768</v>
      </c>
      <c r="B222" s="33">
        <v>23.58</v>
      </c>
      <c r="C222" s="4">
        <f t="shared" ref="C222:C227" si="27">B222/1.43</f>
        <v>16.48951048951049</v>
      </c>
      <c r="D222" s="2">
        <v>20.83</v>
      </c>
      <c r="E222" s="4">
        <f t="shared" si="25"/>
        <v>20.68</v>
      </c>
      <c r="F222" s="4">
        <f t="shared" si="26"/>
        <v>-4.1904895104895097</v>
      </c>
    </row>
    <row r="223" spans="1:6" x14ac:dyDescent="0.3">
      <c r="A223" s="32">
        <v>44769</v>
      </c>
      <c r="B223" s="33">
        <v>23.58</v>
      </c>
      <c r="C223" s="4">
        <f t="shared" si="27"/>
        <v>16.48951048951049</v>
      </c>
      <c r="D223" s="2">
        <v>20.83</v>
      </c>
      <c r="E223" s="4">
        <f t="shared" si="25"/>
        <v>20.68</v>
      </c>
      <c r="F223" s="4">
        <f t="shared" si="26"/>
        <v>-4.1904895104895097</v>
      </c>
    </row>
    <row r="224" spans="1:6" x14ac:dyDescent="0.3">
      <c r="A224" s="32">
        <v>44770</v>
      </c>
      <c r="B224" s="33">
        <v>23.58</v>
      </c>
      <c r="C224" s="4">
        <f t="shared" si="27"/>
        <v>16.48951048951049</v>
      </c>
      <c r="D224" s="2">
        <v>21.03</v>
      </c>
      <c r="E224" s="4">
        <f t="shared" si="25"/>
        <v>20.880000000000003</v>
      </c>
      <c r="F224" s="4">
        <f t="shared" si="26"/>
        <v>-4.3904895104895125</v>
      </c>
    </row>
    <row r="225" spans="1:6" x14ac:dyDescent="0.3">
      <c r="A225" s="32">
        <v>44771</v>
      </c>
      <c r="B225" s="33">
        <v>23.58</v>
      </c>
      <c r="C225" s="4">
        <f t="shared" si="27"/>
        <v>16.48951048951049</v>
      </c>
      <c r="D225" s="2">
        <v>20.93</v>
      </c>
      <c r="E225" s="4">
        <f t="shared" si="25"/>
        <v>20.78</v>
      </c>
      <c r="F225" s="4">
        <f t="shared" si="26"/>
        <v>-4.2904895104895111</v>
      </c>
    </row>
    <row r="226" spans="1:6" x14ac:dyDescent="0.3">
      <c r="A226" s="32">
        <v>44772</v>
      </c>
      <c r="B226" s="41">
        <v>23.58</v>
      </c>
      <c r="C226" s="114">
        <f t="shared" si="27"/>
        <v>16.48951048951049</v>
      </c>
      <c r="D226" s="2">
        <v>20.93</v>
      </c>
      <c r="E226" s="114">
        <f t="shared" si="25"/>
        <v>20.78</v>
      </c>
      <c r="F226" s="114">
        <f t="shared" si="26"/>
        <v>-4.2904895104895111</v>
      </c>
    </row>
    <row r="227" spans="1:6" ht="13.5" thickBot="1" x14ac:dyDescent="0.35">
      <c r="A227" s="34">
        <v>44773</v>
      </c>
      <c r="B227" s="35">
        <v>23.58</v>
      </c>
      <c r="C227" s="10">
        <f t="shared" si="27"/>
        <v>16.48951048951049</v>
      </c>
      <c r="D227" s="9">
        <v>20.93</v>
      </c>
      <c r="E227" s="10">
        <f t="shared" si="25"/>
        <v>20.78</v>
      </c>
      <c r="F227" s="10">
        <f t="shared" si="26"/>
        <v>-4.2904895104895111</v>
      </c>
    </row>
    <row r="228" spans="1:6" x14ac:dyDescent="0.3">
      <c r="A228" s="36" t="s">
        <v>8</v>
      </c>
      <c r="B228" s="37">
        <f>AVERAGE(B197:B227)</f>
        <v>23.350967741935492</v>
      </c>
      <c r="C228" s="37">
        <f>AVERAGE(C197:C227)</f>
        <v>16.329348071283565</v>
      </c>
      <c r="D228" s="37">
        <f>AVERAGE(D197:D227)</f>
        <v>21.607419354838704</v>
      </c>
      <c r="E228" s="37">
        <f>AVERAGE(E197:E227)</f>
        <v>21.457419354838709</v>
      </c>
      <c r="F228" s="6">
        <f>C228-E228</f>
        <v>-5.1280712835551441</v>
      </c>
    </row>
    <row r="229" spans="1:6" x14ac:dyDescent="0.3">
      <c r="A229" s="63"/>
      <c r="B229" s="66"/>
      <c r="C229" s="66"/>
      <c r="D229" s="66"/>
      <c r="E229" s="66"/>
      <c r="F229" s="23"/>
    </row>
    <row r="230" spans="1:6" x14ac:dyDescent="0.3">
      <c r="A230" s="32">
        <v>44774</v>
      </c>
      <c r="B230" s="113">
        <v>23.58</v>
      </c>
      <c r="C230" s="4">
        <f>B230/1.43</f>
        <v>16.48951048951049</v>
      </c>
      <c r="D230" s="2">
        <v>20.93</v>
      </c>
      <c r="E230" s="4">
        <f>D230-0.15</f>
        <v>20.78</v>
      </c>
      <c r="F230" s="4">
        <f>C230-E230</f>
        <v>-4.2904895104895111</v>
      </c>
    </row>
    <row r="231" spans="1:6" x14ac:dyDescent="0.3">
      <c r="A231" s="32">
        <v>44775</v>
      </c>
      <c r="B231" s="113">
        <v>23.58</v>
      </c>
      <c r="C231" s="4">
        <f t="shared" ref="C231:C253" si="28">B231/1.43</f>
        <v>16.48951048951049</v>
      </c>
      <c r="D231" s="2">
        <v>19.98</v>
      </c>
      <c r="E231" s="4">
        <f t="shared" ref="E231:E260" si="29">D231-0.15</f>
        <v>19.830000000000002</v>
      </c>
      <c r="F231" s="4">
        <f t="shared" ref="F231:F259" si="30">C231-E231</f>
        <v>-3.3404895104895118</v>
      </c>
    </row>
    <row r="232" spans="1:6" x14ac:dyDescent="0.3">
      <c r="A232" s="32">
        <v>44776</v>
      </c>
      <c r="B232" s="113">
        <v>23.58</v>
      </c>
      <c r="C232" s="4">
        <f t="shared" si="28"/>
        <v>16.48951048951049</v>
      </c>
      <c r="D232" s="2">
        <v>20.13</v>
      </c>
      <c r="E232" s="4">
        <f t="shared" si="29"/>
        <v>19.98</v>
      </c>
      <c r="F232" s="4">
        <f t="shared" si="30"/>
        <v>-3.4904895104895104</v>
      </c>
    </row>
    <row r="233" spans="1:6" x14ac:dyDescent="0.3">
      <c r="A233" s="32">
        <v>44777</v>
      </c>
      <c r="B233" s="113">
        <v>23.58</v>
      </c>
      <c r="C233" s="4">
        <f t="shared" si="28"/>
        <v>16.48951048951049</v>
      </c>
      <c r="D233" s="2">
        <v>19.93</v>
      </c>
      <c r="E233" s="4">
        <f t="shared" si="29"/>
        <v>19.78</v>
      </c>
      <c r="F233" s="4">
        <f t="shared" si="30"/>
        <v>-3.2904895104895111</v>
      </c>
    </row>
    <row r="234" spans="1:6" x14ac:dyDescent="0.3">
      <c r="A234" s="32">
        <v>44778</v>
      </c>
      <c r="B234" s="113">
        <v>23.58</v>
      </c>
      <c r="C234" s="4">
        <f t="shared" si="28"/>
        <v>16.48951048951049</v>
      </c>
      <c r="D234" s="2">
        <v>19.329999999999998</v>
      </c>
      <c r="E234" s="4">
        <f t="shared" si="29"/>
        <v>19.18</v>
      </c>
      <c r="F234" s="4">
        <f t="shared" si="30"/>
        <v>-2.6904895104895097</v>
      </c>
    </row>
    <row r="235" spans="1:6" x14ac:dyDescent="0.3">
      <c r="A235" s="32">
        <v>44779</v>
      </c>
      <c r="B235" s="113">
        <v>23.58</v>
      </c>
      <c r="C235" s="4">
        <f t="shared" si="28"/>
        <v>16.48951048951049</v>
      </c>
      <c r="D235" s="2">
        <v>19.329999999999998</v>
      </c>
      <c r="E235" s="4">
        <f t="shared" si="29"/>
        <v>19.18</v>
      </c>
      <c r="F235" s="4">
        <f t="shared" si="30"/>
        <v>-2.6904895104895097</v>
      </c>
    </row>
    <row r="236" spans="1:6" x14ac:dyDescent="0.3">
      <c r="A236" s="32">
        <v>44780</v>
      </c>
      <c r="B236" s="113">
        <v>23.58</v>
      </c>
      <c r="C236" s="4">
        <f t="shared" si="28"/>
        <v>16.48951048951049</v>
      </c>
      <c r="D236" s="2">
        <v>19.329999999999998</v>
      </c>
      <c r="E236" s="4">
        <f t="shared" si="29"/>
        <v>19.18</v>
      </c>
      <c r="F236" s="4">
        <f t="shared" si="30"/>
        <v>-2.6904895104895097</v>
      </c>
    </row>
    <row r="237" spans="1:6" x14ac:dyDescent="0.3">
      <c r="A237" s="32">
        <v>44781</v>
      </c>
      <c r="B237" s="113">
        <v>23.58</v>
      </c>
      <c r="C237" s="4">
        <f t="shared" si="28"/>
        <v>16.48951048951049</v>
      </c>
      <c r="D237" s="2">
        <v>19.329999999999998</v>
      </c>
      <c r="E237" s="4">
        <f t="shared" si="29"/>
        <v>19.18</v>
      </c>
      <c r="F237" s="4">
        <f t="shared" si="30"/>
        <v>-2.6904895104895097</v>
      </c>
    </row>
    <row r="238" spans="1:6" x14ac:dyDescent="0.3">
      <c r="A238" s="32">
        <v>44782</v>
      </c>
      <c r="B238" s="113">
        <v>23.58</v>
      </c>
      <c r="C238" s="4">
        <f t="shared" si="28"/>
        <v>16.48951048951049</v>
      </c>
      <c r="D238" s="2">
        <v>19.329999999999998</v>
      </c>
      <c r="E238" s="4">
        <f t="shared" si="29"/>
        <v>19.18</v>
      </c>
      <c r="F238" s="4">
        <f t="shared" si="30"/>
        <v>-2.6904895104895097</v>
      </c>
    </row>
    <row r="239" spans="1:6" x14ac:dyDescent="0.3">
      <c r="A239" s="32">
        <v>44783</v>
      </c>
      <c r="B239" s="113">
        <v>23.58</v>
      </c>
      <c r="C239" s="4">
        <f t="shared" si="28"/>
        <v>16.48951048951049</v>
      </c>
      <c r="D239" s="2">
        <v>19.48</v>
      </c>
      <c r="E239" s="4">
        <f t="shared" si="29"/>
        <v>19.330000000000002</v>
      </c>
      <c r="F239" s="4">
        <f t="shared" si="30"/>
        <v>-2.8404895104895118</v>
      </c>
    </row>
    <row r="240" spans="1:6" x14ac:dyDescent="0.3">
      <c r="A240" s="32">
        <v>44784</v>
      </c>
      <c r="B240" s="113">
        <v>23.58</v>
      </c>
      <c r="C240" s="4">
        <f t="shared" si="28"/>
        <v>16.48951048951049</v>
      </c>
      <c r="D240" s="2">
        <v>19.48</v>
      </c>
      <c r="E240" s="4">
        <f t="shared" si="29"/>
        <v>19.330000000000002</v>
      </c>
      <c r="F240" s="4">
        <f t="shared" si="30"/>
        <v>-2.8404895104895118</v>
      </c>
    </row>
    <row r="241" spans="1:6" x14ac:dyDescent="0.3">
      <c r="A241" s="32">
        <v>44785</v>
      </c>
      <c r="B241" s="113">
        <v>23.58</v>
      </c>
      <c r="C241" s="4">
        <f t="shared" si="28"/>
        <v>16.48951048951049</v>
      </c>
      <c r="D241" s="2">
        <v>19.73</v>
      </c>
      <c r="E241" s="4">
        <f t="shared" si="29"/>
        <v>19.580000000000002</v>
      </c>
      <c r="F241" s="4">
        <f t="shared" si="30"/>
        <v>-3.0904895104895118</v>
      </c>
    </row>
    <row r="242" spans="1:6" x14ac:dyDescent="0.3">
      <c r="A242" s="32">
        <v>44786</v>
      </c>
      <c r="B242" s="113">
        <v>23.58</v>
      </c>
      <c r="C242" s="4">
        <f t="shared" si="28"/>
        <v>16.48951048951049</v>
      </c>
      <c r="D242" s="2">
        <v>19.73</v>
      </c>
      <c r="E242" s="4">
        <f t="shared" si="29"/>
        <v>19.580000000000002</v>
      </c>
      <c r="F242" s="4">
        <f t="shared" si="30"/>
        <v>-3.0904895104895118</v>
      </c>
    </row>
    <row r="243" spans="1:6" x14ac:dyDescent="0.3">
      <c r="A243" s="32">
        <v>44787</v>
      </c>
      <c r="B243" s="113">
        <v>23.58</v>
      </c>
      <c r="C243" s="4">
        <f t="shared" si="28"/>
        <v>16.48951048951049</v>
      </c>
      <c r="D243" s="2">
        <v>19.73</v>
      </c>
      <c r="E243" s="4">
        <f t="shared" si="29"/>
        <v>19.580000000000002</v>
      </c>
      <c r="F243" s="4">
        <f t="shared" si="30"/>
        <v>-3.0904895104895118</v>
      </c>
    </row>
    <row r="244" spans="1:6" x14ac:dyDescent="0.3">
      <c r="A244" s="32">
        <v>44788</v>
      </c>
      <c r="B244" s="113">
        <v>23.58</v>
      </c>
      <c r="C244" s="4">
        <f t="shared" si="28"/>
        <v>16.48951048951049</v>
      </c>
      <c r="D244" s="2">
        <v>19.73</v>
      </c>
      <c r="E244" s="4">
        <f t="shared" si="29"/>
        <v>19.580000000000002</v>
      </c>
      <c r="F244" s="4">
        <f t="shared" si="30"/>
        <v>-3.0904895104895118</v>
      </c>
    </row>
    <row r="245" spans="1:6" x14ac:dyDescent="0.3">
      <c r="A245" s="32">
        <v>44789</v>
      </c>
      <c r="B245" s="113">
        <v>23.58</v>
      </c>
      <c r="C245" s="4">
        <f t="shared" si="28"/>
        <v>16.48951048951049</v>
      </c>
      <c r="D245" s="2">
        <v>19.73</v>
      </c>
      <c r="E245" s="4">
        <f t="shared" si="29"/>
        <v>19.580000000000002</v>
      </c>
      <c r="F245" s="4">
        <f t="shared" si="30"/>
        <v>-3.0904895104895118</v>
      </c>
    </row>
    <row r="246" spans="1:6" x14ac:dyDescent="0.3">
      <c r="A246" s="32">
        <v>44790</v>
      </c>
      <c r="B246" s="113">
        <v>23.58</v>
      </c>
      <c r="C246" s="4">
        <f t="shared" si="28"/>
        <v>16.48951048951049</v>
      </c>
      <c r="D246" s="2">
        <v>19.579999999999998</v>
      </c>
      <c r="E246" s="4">
        <f t="shared" si="29"/>
        <v>19.43</v>
      </c>
      <c r="F246" s="4">
        <f t="shared" si="30"/>
        <v>-2.9404895104895097</v>
      </c>
    </row>
    <row r="247" spans="1:6" x14ac:dyDescent="0.3">
      <c r="A247" s="32">
        <v>44791</v>
      </c>
      <c r="B247" s="33">
        <v>23.58</v>
      </c>
      <c r="C247" s="4">
        <f t="shared" si="28"/>
        <v>16.48951048951049</v>
      </c>
      <c r="D247" s="2">
        <v>19.579999999999998</v>
      </c>
      <c r="E247" s="4">
        <f t="shared" si="29"/>
        <v>19.43</v>
      </c>
      <c r="F247" s="4">
        <f t="shared" si="30"/>
        <v>-2.9404895104895097</v>
      </c>
    </row>
    <row r="248" spans="1:6" x14ac:dyDescent="0.3">
      <c r="A248" s="32">
        <v>44792</v>
      </c>
      <c r="B248" s="33">
        <v>23.58</v>
      </c>
      <c r="C248" s="4">
        <f t="shared" si="28"/>
        <v>16.48951048951049</v>
      </c>
      <c r="D248" s="2">
        <v>19.88</v>
      </c>
      <c r="E248" s="4">
        <f t="shared" si="29"/>
        <v>19.73</v>
      </c>
      <c r="F248" s="4">
        <f t="shared" si="30"/>
        <v>-3.2404895104895104</v>
      </c>
    </row>
    <row r="249" spans="1:6" x14ac:dyDescent="0.3">
      <c r="A249" s="32">
        <v>44793</v>
      </c>
      <c r="B249" s="33">
        <v>23.58</v>
      </c>
      <c r="C249" s="4">
        <f t="shared" si="28"/>
        <v>16.48951048951049</v>
      </c>
      <c r="D249" s="2">
        <v>19.88</v>
      </c>
      <c r="E249" s="4">
        <f t="shared" si="29"/>
        <v>19.73</v>
      </c>
      <c r="F249" s="4">
        <f t="shared" si="30"/>
        <v>-3.2404895104895104</v>
      </c>
    </row>
    <row r="250" spans="1:6" x14ac:dyDescent="0.3">
      <c r="A250" s="32">
        <v>44794</v>
      </c>
      <c r="B250" s="33">
        <v>23.58</v>
      </c>
      <c r="C250" s="4">
        <f t="shared" si="28"/>
        <v>16.48951048951049</v>
      </c>
      <c r="D250" s="2">
        <v>19.88</v>
      </c>
      <c r="E250" s="4">
        <f t="shared" si="29"/>
        <v>19.73</v>
      </c>
      <c r="F250" s="4">
        <f t="shared" si="30"/>
        <v>-3.2404895104895104</v>
      </c>
    </row>
    <row r="251" spans="1:6" x14ac:dyDescent="0.3">
      <c r="A251" s="32">
        <v>44795</v>
      </c>
      <c r="B251" s="33">
        <v>23.58</v>
      </c>
      <c r="C251" s="4">
        <f t="shared" si="28"/>
        <v>16.48951048951049</v>
      </c>
      <c r="D251" s="2">
        <v>20.079999999999998</v>
      </c>
      <c r="E251" s="4">
        <f t="shared" si="29"/>
        <v>19.93</v>
      </c>
      <c r="F251" s="4">
        <f t="shared" si="30"/>
        <v>-3.4404895104895097</v>
      </c>
    </row>
    <row r="252" spans="1:6" x14ac:dyDescent="0.3">
      <c r="A252" s="32">
        <v>44796</v>
      </c>
      <c r="B252" s="33">
        <v>23.58</v>
      </c>
      <c r="C252" s="4">
        <f t="shared" si="28"/>
        <v>16.48951048951049</v>
      </c>
      <c r="D252" s="2">
        <v>19.829999999999998</v>
      </c>
      <c r="E252" s="4">
        <f t="shared" si="29"/>
        <v>19.68</v>
      </c>
      <c r="F252" s="4">
        <f t="shared" si="30"/>
        <v>-3.1904895104895097</v>
      </c>
    </row>
    <row r="253" spans="1:6" x14ac:dyDescent="0.3">
      <c r="A253" s="32">
        <v>44797</v>
      </c>
      <c r="B253" s="33">
        <v>23.58</v>
      </c>
      <c r="C253" s="4">
        <f t="shared" si="28"/>
        <v>16.48951048951049</v>
      </c>
      <c r="D253" s="2">
        <v>20.13</v>
      </c>
      <c r="E253" s="4">
        <f t="shared" si="29"/>
        <v>19.98</v>
      </c>
      <c r="F253" s="4">
        <f t="shared" si="30"/>
        <v>-3.4904895104895104</v>
      </c>
    </row>
    <row r="254" spans="1:6" x14ac:dyDescent="0.3">
      <c r="A254" s="32">
        <v>44798</v>
      </c>
      <c r="B254" s="33">
        <v>23.58</v>
      </c>
      <c r="C254" s="4">
        <f>B254/1.43</f>
        <v>16.48951048951049</v>
      </c>
      <c r="D254" s="2">
        <v>19.88</v>
      </c>
      <c r="E254" s="4">
        <f t="shared" si="29"/>
        <v>19.73</v>
      </c>
      <c r="F254" s="4">
        <f t="shared" si="30"/>
        <v>-3.2404895104895104</v>
      </c>
    </row>
    <row r="255" spans="1:6" x14ac:dyDescent="0.3">
      <c r="A255" s="32">
        <v>44799</v>
      </c>
      <c r="B255" s="33">
        <v>23.58</v>
      </c>
      <c r="C255" s="4">
        <f t="shared" ref="C255:C260" si="31">B255/1.43</f>
        <v>16.48951048951049</v>
      </c>
      <c r="D255" s="2">
        <v>19.98</v>
      </c>
      <c r="E255" s="4">
        <f t="shared" si="29"/>
        <v>19.830000000000002</v>
      </c>
      <c r="F255" s="4">
        <f t="shared" si="30"/>
        <v>-3.3404895104895118</v>
      </c>
    </row>
    <row r="256" spans="1:6" x14ac:dyDescent="0.3">
      <c r="A256" s="32">
        <v>44800</v>
      </c>
      <c r="B256" s="33">
        <v>23.58</v>
      </c>
      <c r="C256" s="4">
        <f t="shared" si="31"/>
        <v>16.48951048951049</v>
      </c>
      <c r="D256" s="2">
        <v>19.98</v>
      </c>
      <c r="E256" s="4">
        <f t="shared" si="29"/>
        <v>19.830000000000002</v>
      </c>
      <c r="F256" s="4">
        <f t="shared" si="30"/>
        <v>-3.3404895104895118</v>
      </c>
    </row>
    <row r="257" spans="1:6" x14ac:dyDescent="0.3">
      <c r="A257" s="32">
        <v>44801</v>
      </c>
      <c r="B257" s="33">
        <v>23.58</v>
      </c>
      <c r="C257" s="4">
        <f t="shared" si="31"/>
        <v>16.48951048951049</v>
      </c>
      <c r="D257" s="2">
        <v>19.98</v>
      </c>
      <c r="E257" s="4">
        <f t="shared" si="29"/>
        <v>19.830000000000002</v>
      </c>
      <c r="F257" s="4">
        <f t="shared" si="30"/>
        <v>-3.3404895104895118</v>
      </c>
    </row>
    <row r="258" spans="1:6" x14ac:dyDescent="0.3">
      <c r="A258" s="32">
        <v>44802</v>
      </c>
      <c r="B258" s="33">
        <v>23.58</v>
      </c>
      <c r="C258" s="4">
        <f t="shared" si="31"/>
        <v>16.48951048951049</v>
      </c>
      <c r="D258" s="2">
        <v>19.63</v>
      </c>
      <c r="E258" s="4">
        <f t="shared" si="29"/>
        <v>19.48</v>
      </c>
      <c r="F258" s="4">
        <f t="shared" si="30"/>
        <v>-2.9904895104895104</v>
      </c>
    </row>
    <row r="259" spans="1:6" x14ac:dyDescent="0.3">
      <c r="A259" s="32">
        <v>44803</v>
      </c>
      <c r="B259" s="41">
        <v>23.58</v>
      </c>
      <c r="C259" s="114">
        <f t="shared" si="31"/>
        <v>16.48951048951049</v>
      </c>
      <c r="D259" s="2">
        <v>19.63</v>
      </c>
      <c r="E259" s="114">
        <f t="shared" si="29"/>
        <v>19.48</v>
      </c>
      <c r="F259" s="114">
        <f t="shared" si="30"/>
        <v>-2.9904895104895104</v>
      </c>
    </row>
    <row r="260" spans="1:6" ht="13.5" thickBot="1" x14ac:dyDescent="0.35">
      <c r="A260" s="34">
        <v>44804</v>
      </c>
      <c r="B260" s="35">
        <v>23.58</v>
      </c>
      <c r="C260" s="10">
        <f t="shared" si="31"/>
        <v>16.48951048951049</v>
      </c>
      <c r="D260" s="9">
        <v>19.48</v>
      </c>
      <c r="E260" s="10">
        <f t="shared" si="29"/>
        <v>19.330000000000002</v>
      </c>
      <c r="F260" s="10">
        <f>C260-E260</f>
        <v>-2.8404895104895118</v>
      </c>
    </row>
    <row r="261" spans="1:6" ht="14" customHeight="1" x14ac:dyDescent="0.3">
      <c r="A261" s="36" t="s">
        <v>9</v>
      </c>
      <c r="B261" s="37">
        <f>AVERAGE(B230:B260)</f>
        <v>23.580000000000005</v>
      </c>
      <c r="C261" s="37">
        <f t="shared" ref="C261:F261" si="32">AVERAGE(C230:C260)</f>
        <v>16.489510489510497</v>
      </c>
      <c r="D261" s="37">
        <f t="shared" si="32"/>
        <v>19.762258064516125</v>
      </c>
      <c r="E261" s="37">
        <f t="shared" si="32"/>
        <v>19.612258064516137</v>
      </c>
      <c r="F261" s="37">
        <f t="shared" si="32"/>
        <v>-3.122747575005639</v>
      </c>
    </row>
    <row r="262" spans="1:6" x14ac:dyDescent="0.3">
      <c r="A262" s="63"/>
      <c r="B262" s="66"/>
      <c r="C262" s="66"/>
      <c r="D262" s="66"/>
      <c r="E262" s="66"/>
      <c r="F262" s="23"/>
    </row>
    <row r="263" spans="1:6" x14ac:dyDescent="0.3">
      <c r="A263" s="32">
        <v>44805</v>
      </c>
      <c r="B263" s="33">
        <v>23.58</v>
      </c>
      <c r="C263" s="4">
        <f>B263/1.43</f>
        <v>16.48951048951049</v>
      </c>
      <c r="D263" s="2">
        <v>19.23</v>
      </c>
      <c r="E263" s="4">
        <f>D263-0.15</f>
        <v>19.080000000000002</v>
      </c>
      <c r="F263" s="4">
        <f>C263-E263</f>
        <v>-2.5904895104895118</v>
      </c>
    </row>
    <row r="264" spans="1:6" x14ac:dyDescent="0.3">
      <c r="A264" s="32">
        <v>44806</v>
      </c>
      <c r="B264" s="33">
        <v>23.58</v>
      </c>
      <c r="C264" s="4">
        <f t="shared" ref="C264:C286" si="33">B264/1.43</f>
        <v>16.48951048951049</v>
      </c>
      <c r="D264" s="2">
        <v>18.98</v>
      </c>
      <c r="E264" s="4">
        <f t="shared" ref="E264:E292" si="34">D264-0.15</f>
        <v>18.830000000000002</v>
      </c>
      <c r="F264" s="4">
        <f t="shared" ref="F264:F292" si="35">C264-E264</f>
        <v>-2.3404895104895118</v>
      </c>
    </row>
    <row r="265" spans="1:6" x14ac:dyDescent="0.3">
      <c r="A265" s="32">
        <v>44807</v>
      </c>
      <c r="B265" s="33">
        <v>23.58</v>
      </c>
      <c r="C265" s="4">
        <f t="shared" si="33"/>
        <v>16.48951048951049</v>
      </c>
      <c r="D265" s="2">
        <v>18.98</v>
      </c>
      <c r="E265" s="4">
        <f t="shared" si="34"/>
        <v>18.830000000000002</v>
      </c>
      <c r="F265" s="4">
        <f t="shared" si="35"/>
        <v>-2.3404895104895118</v>
      </c>
    </row>
    <row r="266" spans="1:6" x14ac:dyDescent="0.3">
      <c r="A266" s="32">
        <v>44808</v>
      </c>
      <c r="B266" s="33">
        <v>23.58</v>
      </c>
      <c r="C266" s="4">
        <f t="shared" si="33"/>
        <v>16.48951048951049</v>
      </c>
      <c r="D266" s="2">
        <v>18.98</v>
      </c>
      <c r="E266" s="4">
        <f t="shared" si="34"/>
        <v>18.830000000000002</v>
      </c>
      <c r="F266" s="4">
        <f t="shared" si="35"/>
        <v>-2.3404895104895118</v>
      </c>
    </row>
    <row r="267" spans="1:6" x14ac:dyDescent="0.3">
      <c r="A267" s="32">
        <v>44809</v>
      </c>
      <c r="B267" s="33">
        <v>23.58</v>
      </c>
      <c r="C267" s="4">
        <f t="shared" si="33"/>
        <v>16.48951048951049</v>
      </c>
      <c r="D267" s="2">
        <v>19.329999999999998</v>
      </c>
      <c r="E267" s="4">
        <f t="shared" si="34"/>
        <v>19.18</v>
      </c>
      <c r="F267" s="4">
        <f t="shared" si="35"/>
        <v>-2.6904895104895097</v>
      </c>
    </row>
    <row r="268" spans="1:6" x14ac:dyDescent="0.3">
      <c r="A268" s="32">
        <v>44810</v>
      </c>
      <c r="B268" s="33">
        <v>23.58</v>
      </c>
      <c r="C268" s="4">
        <f t="shared" si="33"/>
        <v>16.48951048951049</v>
      </c>
      <c r="D268" s="2">
        <v>19.579999999999998</v>
      </c>
      <c r="E268" s="4">
        <f t="shared" si="34"/>
        <v>19.43</v>
      </c>
      <c r="F268" s="4">
        <f t="shared" si="35"/>
        <v>-2.9404895104895097</v>
      </c>
    </row>
    <row r="269" spans="1:6" x14ac:dyDescent="0.3">
      <c r="A269" s="32">
        <v>44811</v>
      </c>
      <c r="B269" s="33">
        <v>23.58</v>
      </c>
      <c r="C269" s="4">
        <f t="shared" si="33"/>
        <v>16.48951048951049</v>
      </c>
      <c r="D269" s="2">
        <v>19.28</v>
      </c>
      <c r="E269" s="4">
        <f t="shared" si="34"/>
        <v>19.130000000000003</v>
      </c>
      <c r="F269" s="4">
        <f t="shared" si="35"/>
        <v>-2.6404895104895125</v>
      </c>
    </row>
    <row r="270" spans="1:6" x14ac:dyDescent="0.3">
      <c r="A270" s="32">
        <v>44812</v>
      </c>
      <c r="B270" s="33">
        <v>23.58</v>
      </c>
      <c r="C270" s="4">
        <f t="shared" si="33"/>
        <v>16.48951048951049</v>
      </c>
      <c r="D270" s="2">
        <v>18.88</v>
      </c>
      <c r="E270" s="4">
        <f t="shared" si="34"/>
        <v>18.73</v>
      </c>
      <c r="F270" s="4">
        <f t="shared" si="35"/>
        <v>-2.2404895104895104</v>
      </c>
    </row>
    <row r="271" spans="1:6" x14ac:dyDescent="0.3">
      <c r="A271" s="32">
        <v>44813</v>
      </c>
      <c r="B271" s="33">
        <v>23.58</v>
      </c>
      <c r="C271" s="4">
        <f t="shared" si="33"/>
        <v>16.48951048951049</v>
      </c>
      <c r="D271" s="2">
        <v>18.68</v>
      </c>
      <c r="E271" s="4">
        <f t="shared" si="34"/>
        <v>18.53</v>
      </c>
      <c r="F271" s="4">
        <f t="shared" si="35"/>
        <v>-2.0404895104895111</v>
      </c>
    </row>
    <row r="272" spans="1:6" x14ac:dyDescent="0.3">
      <c r="A272" s="32">
        <v>44814</v>
      </c>
      <c r="B272" s="33">
        <v>23.58</v>
      </c>
      <c r="C272" s="4">
        <f t="shared" si="33"/>
        <v>16.48951048951049</v>
      </c>
      <c r="D272" s="2">
        <v>18.68</v>
      </c>
      <c r="E272" s="4">
        <f t="shared" si="34"/>
        <v>18.53</v>
      </c>
      <c r="F272" s="4">
        <f t="shared" si="35"/>
        <v>-2.0404895104895111</v>
      </c>
    </row>
    <row r="273" spans="1:6" x14ac:dyDescent="0.3">
      <c r="A273" s="32">
        <v>44815</v>
      </c>
      <c r="B273" s="33">
        <v>23.58</v>
      </c>
      <c r="C273" s="4">
        <f t="shared" si="33"/>
        <v>16.48951048951049</v>
      </c>
      <c r="D273" s="2">
        <v>18.68</v>
      </c>
      <c r="E273" s="4">
        <f t="shared" si="34"/>
        <v>18.53</v>
      </c>
      <c r="F273" s="4">
        <f t="shared" si="35"/>
        <v>-2.0404895104895111</v>
      </c>
    </row>
    <row r="274" spans="1:6" x14ac:dyDescent="0.3">
      <c r="A274" s="32">
        <v>44816</v>
      </c>
      <c r="B274" s="33">
        <v>23.58</v>
      </c>
      <c r="C274" s="4">
        <f t="shared" si="33"/>
        <v>16.48951048951049</v>
      </c>
      <c r="D274" s="2">
        <v>18.68</v>
      </c>
      <c r="E274" s="4">
        <f t="shared" si="34"/>
        <v>18.53</v>
      </c>
      <c r="F274" s="4">
        <f t="shared" si="35"/>
        <v>-2.0404895104895111</v>
      </c>
    </row>
    <row r="275" spans="1:6" x14ac:dyDescent="0.3">
      <c r="A275" s="32">
        <v>44817</v>
      </c>
      <c r="B275" s="33">
        <v>23.58</v>
      </c>
      <c r="C275" s="4">
        <f t="shared" si="33"/>
        <v>16.48951048951049</v>
      </c>
      <c r="D275" s="2">
        <v>18.88</v>
      </c>
      <c r="E275" s="4">
        <f t="shared" si="34"/>
        <v>18.73</v>
      </c>
      <c r="F275" s="4">
        <f t="shared" si="35"/>
        <v>-2.2404895104895104</v>
      </c>
    </row>
    <row r="276" spans="1:6" x14ac:dyDescent="0.3">
      <c r="A276" s="32">
        <v>44818</v>
      </c>
      <c r="B276" s="33">
        <v>23.58</v>
      </c>
      <c r="C276" s="4">
        <f t="shared" si="33"/>
        <v>16.48951048951049</v>
      </c>
      <c r="D276" s="2">
        <v>18.88</v>
      </c>
      <c r="E276" s="4">
        <f t="shared" si="34"/>
        <v>18.73</v>
      </c>
      <c r="F276" s="4">
        <f t="shared" si="35"/>
        <v>-2.2404895104895104</v>
      </c>
    </row>
    <row r="277" spans="1:6" x14ac:dyDescent="0.3">
      <c r="A277" s="32">
        <v>44819</v>
      </c>
      <c r="B277" s="33">
        <v>23.58</v>
      </c>
      <c r="C277" s="4">
        <f t="shared" si="33"/>
        <v>16.48951048951049</v>
      </c>
      <c r="D277" s="2">
        <v>19.23</v>
      </c>
      <c r="E277" s="4">
        <f t="shared" si="34"/>
        <v>19.080000000000002</v>
      </c>
      <c r="F277" s="4">
        <f t="shared" si="35"/>
        <v>-2.5904895104895118</v>
      </c>
    </row>
    <row r="278" spans="1:6" x14ac:dyDescent="0.3">
      <c r="A278" s="32">
        <v>44820</v>
      </c>
      <c r="B278" s="33">
        <v>23.58</v>
      </c>
      <c r="C278" s="4">
        <f t="shared" si="33"/>
        <v>16.48951048951049</v>
      </c>
      <c r="D278" s="2">
        <v>19.079999999999998</v>
      </c>
      <c r="E278" s="4">
        <f t="shared" si="34"/>
        <v>18.93</v>
      </c>
      <c r="F278" s="4">
        <f t="shared" si="35"/>
        <v>-2.4404895104895097</v>
      </c>
    </row>
    <row r="279" spans="1:6" x14ac:dyDescent="0.3">
      <c r="A279" s="32">
        <v>44821</v>
      </c>
      <c r="B279" s="33">
        <v>23.58</v>
      </c>
      <c r="C279" s="4">
        <f t="shared" si="33"/>
        <v>16.48951048951049</v>
      </c>
      <c r="D279" s="2">
        <v>19.079999999999998</v>
      </c>
      <c r="E279" s="4">
        <f t="shared" si="34"/>
        <v>18.93</v>
      </c>
      <c r="F279" s="4">
        <f t="shared" si="35"/>
        <v>-2.4404895104895097</v>
      </c>
    </row>
    <row r="280" spans="1:6" x14ac:dyDescent="0.3">
      <c r="A280" s="32">
        <v>44822</v>
      </c>
      <c r="B280" s="33">
        <v>23.58</v>
      </c>
      <c r="C280" s="4">
        <f t="shared" si="33"/>
        <v>16.48951048951049</v>
      </c>
      <c r="D280" s="2">
        <v>19.079999999999998</v>
      </c>
      <c r="E280" s="4">
        <f t="shared" si="34"/>
        <v>18.93</v>
      </c>
      <c r="F280" s="4">
        <f t="shared" si="35"/>
        <v>-2.4404895104895097</v>
      </c>
    </row>
    <row r="281" spans="1:6" x14ac:dyDescent="0.3">
      <c r="A281" s="32">
        <v>44823</v>
      </c>
      <c r="B281" s="33">
        <v>23.58</v>
      </c>
      <c r="C281" s="4">
        <f t="shared" si="33"/>
        <v>16.48951048951049</v>
      </c>
      <c r="D281" s="2">
        <v>18.88</v>
      </c>
      <c r="E281" s="4">
        <f t="shared" si="34"/>
        <v>18.73</v>
      </c>
      <c r="F281" s="4">
        <f t="shared" si="35"/>
        <v>-2.2404895104895104</v>
      </c>
    </row>
    <row r="282" spans="1:6" x14ac:dyDescent="0.3">
      <c r="A282" s="32">
        <v>44824</v>
      </c>
      <c r="B282" s="33">
        <v>23.58</v>
      </c>
      <c r="C282" s="4">
        <f t="shared" si="33"/>
        <v>16.48951048951049</v>
      </c>
      <c r="D282" s="2">
        <v>18.88</v>
      </c>
      <c r="E282" s="4">
        <f t="shared" si="34"/>
        <v>18.73</v>
      </c>
      <c r="F282" s="4">
        <f t="shared" si="35"/>
        <v>-2.2404895104895104</v>
      </c>
    </row>
    <row r="283" spans="1:6" x14ac:dyDescent="0.3">
      <c r="A283" s="32">
        <v>44825</v>
      </c>
      <c r="B283" s="33">
        <v>23.58</v>
      </c>
      <c r="C283" s="4">
        <f t="shared" si="33"/>
        <v>16.48951048951049</v>
      </c>
      <c r="D283" s="2">
        <v>18.73</v>
      </c>
      <c r="E283" s="4">
        <f t="shared" si="34"/>
        <v>18.580000000000002</v>
      </c>
      <c r="F283" s="4">
        <f t="shared" si="35"/>
        <v>-2.0904895104895118</v>
      </c>
    </row>
    <row r="284" spans="1:6" x14ac:dyDescent="0.3">
      <c r="A284" s="32">
        <v>44826</v>
      </c>
      <c r="B284" s="33">
        <v>23.58</v>
      </c>
      <c r="C284" s="4">
        <f t="shared" si="33"/>
        <v>16.48951048951049</v>
      </c>
      <c r="D284" s="2">
        <v>18.98</v>
      </c>
      <c r="E284" s="4">
        <f t="shared" si="34"/>
        <v>18.830000000000002</v>
      </c>
      <c r="F284" s="4">
        <f t="shared" si="35"/>
        <v>-2.3404895104895118</v>
      </c>
    </row>
    <row r="285" spans="1:6" x14ac:dyDescent="0.3">
      <c r="A285" s="32">
        <v>44827</v>
      </c>
      <c r="B285" s="33">
        <v>23.58</v>
      </c>
      <c r="C285" s="4">
        <f t="shared" si="33"/>
        <v>16.48951048951049</v>
      </c>
      <c r="D285" s="2">
        <v>19.28</v>
      </c>
      <c r="E285" s="4">
        <f t="shared" si="34"/>
        <v>19.130000000000003</v>
      </c>
      <c r="F285" s="4">
        <f t="shared" si="35"/>
        <v>-2.6404895104895125</v>
      </c>
    </row>
    <row r="286" spans="1:6" x14ac:dyDescent="0.3">
      <c r="A286" s="32">
        <v>44828</v>
      </c>
      <c r="B286" s="33">
        <v>23.58</v>
      </c>
      <c r="C286" s="4">
        <f t="shared" si="33"/>
        <v>16.48951048951049</v>
      </c>
      <c r="D286" s="2">
        <v>19.28</v>
      </c>
      <c r="E286" s="4">
        <f t="shared" si="34"/>
        <v>19.130000000000003</v>
      </c>
      <c r="F286" s="4">
        <f t="shared" si="35"/>
        <v>-2.6404895104895125</v>
      </c>
    </row>
    <row r="287" spans="1:6" x14ac:dyDescent="0.3">
      <c r="A287" s="32">
        <v>44829</v>
      </c>
      <c r="B287" s="33">
        <v>23.58</v>
      </c>
      <c r="C287" s="4">
        <f>B287/1.43</f>
        <v>16.48951048951049</v>
      </c>
      <c r="D287" s="2">
        <v>19.28</v>
      </c>
      <c r="E287" s="4">
        <f t="shared" si="34"/>
        <v>19.130000000000003</v>
      </c>
      <c r="F287" s="4">
        <f t="shared" si="35"/>
        <v>-2.6404895104895125</v>
      </c>
    </row>
    <row r="288" spans="1:6" x14ac:dyDescent="0.3">
      <c r="A288" s="32">
        <v>44830</v>
      </c>
      <c r="B288" s="33">
        <v>23.58</v>
      </c>
      <c r="C288" s="4">
        <f t="shared" ref="C288:C292" si="36">B288/1.43</f>
        <v>16.48951048951049</v>
      </c>
      <c r="D288" s="2">
        <v>19.03</v>
      </c>
      <c r="E288" s="4">
        <f t="shared" si="34"/>
        <v>18.880000000000003</v>
      </c>
      <c r="F288" s="4">
        <f t="shared" si="35"/>
        <v>-2.3904895104895125</v>
      </c>
    </row>
    <row r="289" spans="1:6" x14ac:dyDescent="0.3">
      <c r="A289" s="32">
        <v>44831</v>
      </c>
      <c r="B289" s="33">
        <v>23.58</v>
      </c>
      <c r="C289" s="4">
        <f t="shared" si="36"/>
        <v>16.48951048951049</v>
      </c>
      <c r="D289" s="2">
        <v>18.93</v>
      </c>
      <c r="E289" s="4">
        <f t="shared" si="34"/>
        <v>18.78</v>
      </c>
      <c r="F289" s="4">
        <f t="shared" si="35"/>
        <v>-2.2904895104895111</v>
      </c>
    </row>
    <row r="290" spans="1:6" x14ac:dyDescent="0.3">
      <c r="A290" s="32">
        <v>44832</v>
      </c>
      <c r="B290" s="33">
        <v>23.58</v>
      </c>
      <c r="C290" s="4">
        <f t="shared" si="36"/>
        <v>16.48951048951049</v>
      </c>
      <c r="D290" s="2">
        <v>19.079999999999998</v>
      </c>
      <c r="E290" s="4">
        <f t="shared" si="34"/>
        <v>18.93</v>
      </c>
      <c r="F290" s="4">
        <f t="shared" si="35"/>
        <v>-2.4404895104895097</v>
      </c>
    </row>
    <row r="291" spans="1:6" x14ac:dyDescent="0.3">
      <c r="A291" s="32">
        <v>44833</v>
      </c>
      <c r="B291" s="33">
        <v>23.58</v>
      </c>
      <c r="C291" s="4">
        <f t="shared" si="36"/>
        <v>16.48951048951049</v>
      </c>
      <c r="D291" s="2">
        <v>19.579999999999998</v>
      </c>
      <c r="E291" s="4">
        <f t="shared" si="34"/>
        <v>19.43</v>
      </c>
      <c r="F291" s="4">
        <f t="shared" si="35"/>
        <v>-2.9404895104895097</v>
      </c>
    </row>
    <row r="292" spans="1:6" ht="13.5" thickBot="1" x14ac:dyDescent="0.35">
      <c r="A292" s="34">
        <v>44834</v>
      </c>
      <c r="B292" s="35">
        <v>23.58</v>
      </c>
      <c r="C292" s="10">
        <f t="shared" si="36"/>
        <v>16.48951048951049</v>
      </c>
      <c r="D292" s="9">
        <v>19.73</v>
      </c>
      <c r="E292" s="10">
        <f t="shared" si="34"/>
        <v>19.580000000000002</v>
      </c>
      <c r="F292" s="10">
        <f t="shared" si="35"/>
        <v>-3.0904895104895118</v>
      </c>
    </row>
    <row r="293" spans="1:6" x14ac:dyDescent="0.3">
      <c r="A293" s="36" t="s">
        <v>10</v>
      </c>
      <c r="B293" s="37">
        <f>AVERAGE(B263:B292)</f>
        <v>23.580000000000002</v>
      </c>
      <c r="C293" s="37">
        <f>AVERAGE(C263:C292)</f>
        <v>16.489510489510497</v>
      </c>
      <c r="D293" s="37">
        <f>AVERAGE(D263:D292)</f>
        <v>19.061666666666667</v>
      </c>
      <c r="E293" s="37">
        <f>AVERAGE(E263:E292)</f>
        <v>18.911666666666665</v>
      </c>
      <c r="F293" s="6">
        <f>C293-E293</f>
        <v>-2.4221561771561682</v>
      </c>
    </row>
    <row r="294" spans="1:6" x14ac:dyDescent="0.3">
      <c r="A294" s="63"/>
      <c r="B294" s="66"/>
      <c r="C294" s="66"/>
      <c r="D294" s="66"/>
      <c r="E294" s="66"/>
      <c r="F294" s="23"/>
    </row>
    <row r="295" spans="1:6" x14ac:dyDescent="0.3">
      <c r="A295" s="32">
        <v>44835</v>
      </c>
      <c r="B295" s="113">
        <v>23.58</v>
      </c>
      <c r="C295" s="4">
        <f>B295/1.43</f>
        <v>16.48951048951049</v>
      </c>
      <c r="D295" s="2">
        <v>21.04</v>
      </c>
      <c r="E295" s="4">
        <f>D295-0.15</f>
        <v>20.89</v>
      </c>
      <c r="F295" s="4">
        <f>C295-E295</f>
        <v>-4.4004895104895105</v>
      </c>
    </row>
    <row r="296" spans="1:6" x14ac:dyDescent="0.3">
      <c r="A296" s="32">
        <v>44836</v>
      </c>
      <c r="B296" s="113">
        <v>23.58</v>
      </c>
      <c r="C296" s="4">
        <f t="shared" ref="C296:C318" si="37">B296/1.43</f>
        <v>16.48951048951049</v>
      </c>
      <c r="D296" s="2">
        <v>21.04</v>
      </c>
      <c r="E296" s="4">
        <f t="shared" ref="E296:E325" si="38">D296-0.15</f>
        <v>20.89</v>
      </c>
      <c r="F296" s="4">
        <f t="shared" ref="F296:F324" si="39">C296-E296</f>
        <v>-4.4004895104895105</v>
      </c>
    </row>
    <row r="297" spans="1:6" x14ac:dyDescent="0.3">
      <c r="A297" s="32">
        <v>44837</v>
      </c>
      <c r="B297" s="113">
        <v>23.58</v>
      </c>
      <c r="C297" s="4">
        <f t="shared" si="37"/>
        <v>16.48951048951049</v>
      </c>
      <c r="D297" s="2">
        <v>20.84</v>
      </c>
      <c r="E297" s="4">
        <f t="shared" si="38"/>
        <v>20.69</v>
      </c>
      <c r="F297" s="4">
        <f t="shared" si="39"/>
        <v>-4.2004895104895112</v>
      </c>
    </row>
    <row r="298" spans="1:6" x14ac:dyDescent="0.3">
      <c r="A298" s="32">
        <v>44838</v>
      </c>
      <c r="B298" s="113">
        <v>23.58</v>
      </c>
      <c r="C298" s="4">
        <f t="shared" si="37"/>
        <v>16.48951048951049</v>
      </c>
      <c r="D298" s="2">
        <v>21.09</v>
      </c>
      <c r="E298" s="4">
        <f t="shared" si="38"/>
        <v>20.94</v>
      </c>
      <c r="F298" s="4">
        <f t="shared" si="39"/>
        <v>-4.4504895104895112</v>
      </c>
    </row>
    <row r="299" spans="1:6" x14ac:dyDescent="0.3">
      <c r="A299" s="32">
        <v>44839</v>
      </c>
      <c r="B299" s="113">
        <v>23.58</v>
      </c>
      <c r="C299" s="4">
        <f t="shared" si="37"/>
        <v>16.48951048951049</v>
      </c>
      <c r="D299" s="2">
        <v>21.09</v>
      </c>
      <c r="E299" s="4">
        <f t="shared" si="38"/>
        <v>20.94</v>
      </c>
      <c r="F299" s="4">
        <f t="shared" si="39"/>
        <v>-4.4504895104895112</v>
      </c>
    </row>
    <row r="300" spans="1:6" x14ac:dyDescent="0.3">
      <c r="A300" s="32">
        <v>44840</v>
      </c>
      <c r="B300" s="113">
        <v>23.58</v>
      </c>
      <c r="C300" s="4">
        <f t="shared" si="37"/>
        <v>16.48951048951049</v>
      </c>
      <c r="D300" s="2">
        <v>21.09</v>
      </c>
      <c r="E300" s="4">
        <f t="shared" si="38"/>
        <v>20.94</v>
      </c>
      <c r="F300" s="4">
        <f t="shared" si="39"/>
        <v>-4.4504895104895112</v>
      </c>
    </row>
    <row r="301" spans="1:6" x14ac:dyDescent="0.3">
      <c r="A301" s="32">
        <v>44841</v>
      </c>
      <c r="B301" s="113">
        <v>24.85</v>
      </c>
      <c r="C301" s="4">
        <f t="shared" si="37"/>
        <v>17.37762237762238</v>
      </c>
      <c r="D301" s="2">
        <v>21.59</v>
      </c>
      <c r="E301" s="4">
        <f>D301-0.15</f>
        <v>21.44</v>
      </c>
      <c r="F301" s="4">
        <f t="shared" si="39"/>
        <v>-4.0623776223776211</v>
      </c>
    </row>
    <row r="302" spans="1:6" x14ac:dyDescent="0.3">
      <c r="A302" s="32">
        <v>44842</v>
      </c>
      <c r="B302" s="113">
        <v>24.85</v>
      </c>
      <c r="C302" s="4">
        <f t="shared" si="37"/>
        <v>17.37762237762238</v>
      </c>
      <c r="D302" s="2">
        <v>21.59</v>
      </c>
      <c r="E302" s="4">
        <f t="shared" si="38"/>
        <v>21.44</v>
      </c>
      <c r="F302" s="4">
        <f t="shared" si="39"/>
        <v>-4.0623776223776211</v>
      </c>
    </row>
    <row r="303" spans="1:6" x14ac:dyDescent="0.3">
      <c r="A303" s="32">
        <v>44843</v>
      </c>
      <c r="B303" s="113">
        <v>24.85</v>
      </c>
      <c r="C303" s="4">
        <f t="shared" si="37"/>
        <v>17.37762237762238</v>
      </c>
      <c r="D303" s="2">
        <v>21.59</v>
      </c>
      <c r="E303" s="4">
        <f t="shared" si="38"/>
        <v>21.44</v>
      </c>
      <c r="F303" s="4">
        <f t="shared" si="39"/>
        <v>-4.0623776223776211</v>
      </c>
    </row>
    <row r="304" spans="1:6" x14ac:dyDescent="0.3">
      <c r="A304" s="32">
        <v>44844</v>
      </c>
      <c r="B304" s="113">
        <v>24.85</v>
      </c>
      <c r="C304" s="4">
        <f t="shared" si="37"/>
        <v>17.37762237762238</v>
      </c>
      <c r="D304" s="2">
        <v>22.19</v>
      </c>
      <c r="E304" s="4">
        <f t="shared" si="38"/>
        <v>22.040000000000003</v>
      </c>
      <c r="F304" s="4">
        <f t="shared" si="39"/>
        <v>-4.6623776223776225</v>
      </c>
    </row>
    <row r="305" spans="1:6" x14ac:dyDescent="0.3">
      <c r="A305" s="32">
        <v>44845</v>
      </c>
      <c r="B305" s="113">
        <v>24.85</v>
      </c>
      <c r="C305" s="4">
        <f t="shared" si="37"/>
        <v>17.37762237762238</v>
      </c>
      <c r="D305" s="2">
        <v>22.19</v>
      </c>
      <c r="E305" s="4">
        <f t="shared" si="38"/>
        <v>22.040000000000003</v>
      </c>
      <c r="F305" s="4">
        <f t="shared" si="39"/>
        <v>-4.6623776223776225</v>
      </c>
    </row>
    <row r="306" spans="1:6" x14ac:dyDescent="0.3">
      <c r="A306" s="32">
        <v>44846</v>
      </c>
      <c r="B306" s="113">
        <v>24.85</v>
      </c>
      <c r="C306" s="4">
        <f t="shared" si="37"/>
        <v>17.37762237762238</v>
      </c>
      <c r="D306" s="2">
        <v>21.79</v>
      </c>
      <c r="E306" s="4">
        <f t="shared" si="38"/>
        <v>21.64</v>
      </c>
      <c r="F306" s="4">
        <f t="shared" si="39"/>
        <v>-4.2623776223776204</v>
      </c>
    </row>
    <row r="307" spans="1:6" x14ac:dyDescent="0.3">
      <c r="A307" s="32">
        <v>44847</v>
      </c>
      <c r="B307" s="113">
        <v>24.85</v>
      </c>
      <c r="C307" s="4">
        <f t="shared" si="37"/>
        <v>17.37762237762238</v>
      </c>
      <c r="D307" s="2">
        <v>22.29</v>
      </c>
      <c r="E307" s="4">
        <f t="shared" si="38"/>
        <v>22.14</v>
      </c>
      <c r="F307" s="4">
        <f t="shared" si="39"/>
        <v>-4.7623776223776204</v>
      </c>
    </row>
    <row r="308" spans="1:6" x14ac:dyDescent="0.3">
      <c r="A308" s="32">
        <v>44848</v>
      </c>
      <c r="B308" s="113">
        <v>24.85</v>
      </c>
      <c r="C308" s="4">
        <f t="shared" si="37"/>
        <v>17.37762237762238</v>
      </c>
      <c r="D308" s="2">
        <v>22.79</v>
      </c>
      <c r="E308" s="4">
        <f t="shared" si="38"/>
        <v>22.64</v>
      </c>
      <c r="F308" s="4">
        <f t="shared" si="39"/>
        <v>-5.2623776223776204</v>
      </c>
    </row>
    <row r="309" spans="1:6" x14ac:dyDescent="0.3">
      <c r="A309" s="32">
        <v>44849</v>
      </c>
      <c r="B309" s="113">
        <v>24.85</v>
      </c>
      <c r="C309" s="4">
        <f t="shared" si="37"/>
        <v>17.37762237762238</v>
      </c>
      <c r="D309" s="2">
        <v>22.79</v>
      </c>
      <c r="E309" s="4">
        <f t="shared" si="38"/>
        <v>22.64</v>
      </c>
      <c r="F309" s="4">
        <f t="shared" si="39"/>
        <v>-5.2623776223776204</v>
      </c>
    </row>
    <row r="310" spans="1:6" x14ac:dyDescent="0.3">
      <c r="A310" s="32">
        <v>44850</v>
      </c>
      <c r="B310" s="113">
        <v>24.85</v>
      </c>
      <c r="C310" s="4">
        <f t="shared" si="37"/>
        <v>17.37762237762238</v>
      </c>
      <c r="D310" s="2">
        <v>22.79</v>
      </c>
      <c r="E310" s="4">
        <f t="shared" si="38"/>
        <v>22.64</v>
      </c>
      <c r="F310" s="4">
        <f t="shared" si="39"/>
        <v>-5.2623776223776204</v>
      </c>
    </row>
    <row r="311" spans="1:6" x14ac:dyDescent="0.3">
      <c r="A311" s="32">
        <v>44851</v>
      </c>
      <c r="B311" s="113">
        <v>24.85</v>
      </c>
      <c r="C311" s="4">
        <f t="shared" si="37"/>
        <v>17.37762237762238</v>
      </c>
      <c r="D311" s="2">
        <v>21.74</v>
      </c>
      <c r="E311" s="4">
        <f t="shared" si="38"/>
        <v>21.59</v>
      </c>
      <c r="F311" s="4">
        <f t="shared" si="39"/>
        <v>-4.2123776223776197</v>
      </c>
    </row>
    <row r="312" spans="1:6" x14ac:dyDescent="0.3">
      <c r="A312" s="32">
        <v>44852</v>
      </c>
      <c r="B312" s="113">
        <v>24.85</v>
      </c>
      <c r="C312" s="4">
        <f t="shared" si="37"/>
        <v>17.37762237762238</v>
      </c>
      <c r="D312" s="2">
        <v>21.84</v>
      </c>
      <c r="E312" s="4">
        <f t="shared" si="38"/>
        <v>21.69</v>
      </c>
      <c r="F312" s="4">
        <f t="shared" si="39"/>
        <v>-4.3123776223776211</v>
      </c>
    </row>
    <row r="313" spans="1:6" x14ac:dyDescent="0.3">
      <c r="A313" s="32">
        <v>44853</v>
      </c>
      <c r="B313" s="113">
        <v>24.85</v>
      </c>
      <c r="C313" s="4">
        <f t="shared" si="37"/>
        <v>17.37762237762238</v>
      </c>
      <c r="D313" s="2">
        <v>21.19</v>
      </c>
      <c r="E313" s="4">
        <f t="shared" si="38"/>
        <v>21.040000000000003</v>
      </c>
      <c r="F313" s="4">
        <f t="shared" si="39"/>
        <v>-3.6623776223776225</v>
      </c>
    </row>
    <row r="314" spans="1:6" x14ac:dyDescent="0.3">
      <c r="A314" s="32">
        <v>44854</v>
      </c>
      <c r="B314" s="113">
        <v>24.85</v>
      </c>
      <c r="C314" s="4">
        <f t="shared" si="37"/>
        <v>17.37762237762238</v>
      </c>
      <c r="D314" s="2">
        <v>21.34</v>
      </c>
      <c r="E314" s="4">
        <f t="shared" si="38"/>
        <v>21.19</v>
      </c>
      <c r="F314" s="4">
        <f t="shared" si="39"/>
        <v>-3.8123776223776211</v>
      </c>
    </row>
    <row r="315" spans="1:6" x14ac:dyDescent="0.3">
      <c r="A315" s="32">
        <v>44855</v>
      </c>
      <c r="B315" s="113">
        <v>24.85</v>
      </c>
      <c r="C315" s="4">
        <f t="shared" si="37"/>
        <v>17.37762237762238</v>
      </c>
      <c r="D315" s="2">
        <v>21.64</v>
      </c>
      <c r="E315" s="4">
        <f t="shared" si="38"/>
        <v>21.490000000000002</v>
      </c>
      <c r="F315" s="4">
        <f t="shared" si="39"/>
        <v>-4.1123776223776218</v>
      </c>
    </row>
    <row r="316" spans="1:6" x14ac:dyDescent="0.3">
      <c r="A316" s="32">
        <v>44856</v>
      </c>
      <c r="B316" s="113">
        <v>24.85</v>
      </c>
      <c r="C316" s="4">
        <f t="shared" si="37"/>
        <v>17.37762237762238</v>
      </c>
      <c r="D316" s="2">
        <v>21.64</v>
      </c>
      <c r="E316" s="4">
        <f t="shared" si="38"/>
        <v>21.490000000000002</v>
      </c>
      <c r="F316" s="4">
        <f t="shared" si="39"/>
        <v>-4.1123776223776218</v>
      </c>
    </row>
    <row r="317" spans="1:6" x14ac:dyDescent="0.3">
      <c r="A317" s="32">
        <v>44857</v>
      </c>
      <c r="B317" s="113">
        <v>24.85</v>
      </c>
      <c r="C317" s="4">
        <f t="shared" si="37"/>
        <v>17.37762237762238</v>
      </c>
      <c r="D317" s="2">
        <v>21.64</v>
      </c>
      <c r="E317" s="4">
        <f t="shared" si="38"/>
        <v>21.490000000000002</v>
      </c>
      <c r="F317" s="4">
        <f t="shared" si="39"/>
        <v>-4.1123776223776218</v>
      </c>
    </row>
    <row r="318" spans="1:6" x14ac:dyDescent="0.3">
      <c r="A318" s="32">
        <v>44858</v>
      </c>
      <c r="B318" s="113">
        <v>24.85</v>
      </c>
      <c r="C318" s="4">
        <f t="shared" si="37"/>
        <v>17.37762237762238</v>
      </c>
      <c r="D318" s="2">
        <v>21.44</v>
      </c>
      <c r="E318" s="4">
        <f t="shared" si="38"/>
        <v>21.290000000000003</v>
      </c>
      <c r="F318" s="4">
        <f t="shared" si="39"/>
        <v>-3.9123776223776225</v>
      </c>
    </row>
    <row r="319" spans="1:6" x14ac:dyDescent="0.3">
      <c r="A319" s="32">
        <v>44859</v>
      </c>
      <c r="B319" s="113">
        <v>24.85</v>
      </c>
      <c r="C319" s="4">
        <f>B319/1.43</f>
        <v>17.37762237762238</v>
      </c>
      <c r="D319" s="2">
        <v>21.44</v>
      </c>
      <c r="E319" s="4">
        <f t="shared" si="38"/>
        <v>21.290000000000003</v>
      </c>
      <c r="F319" s="4">
        <f t="shared" si="39"/>
        <v>-3.9123776223776225</v>
      </c>
    </row>
    <row r="320" spans="1:6" x14ac:dyDescent="0.3">
      <c r="A320" s="32">
        <v>44860</v>
      </c>
      <c r="B320" s="113">
        <v>24.85</v>
      </c>
      <c r="C320" s="4">
        <f t="shared" ref="C320:C325" si="40">B320/1.43</f>
        <v>17.37762237762238</v>
      </c>
      <c r="D320" s="2">
        <v>21.59</v>
      </c>
      <c r="E320" s="4">
        <f t="shared" si="38"/>
        <v>21.44</v>
      </c>
      <c r="F320" s="4">
        <f t="shared" si="39"/>
        <v>-4.0623776223776211</v>
      </c>
    </row>
    <row r="321" spans="1:6" x14ac:dyDescent="0.3">
      <c r="A321" s="32">
        <v>44861</v>
      </c>
      <c r="B321" s="113">
        <v>24.85</v>
      </c>
      <c r="C321" s="4">
        <f t="shared" si="40"/>
        <v>17.37762237762238</v>
      </c>
      <c r="D321" s="2">
        <v>21.14</v>
      </c>
      <c r="E321" s="4">
        <f t="shared" si="38"/>
        <v>20.990000000000002</v>
      </c>
      <c r="F321" s="4">
        <f t="shared" si="39"/>
        <v>-3.6123776223776218</v>
      </c>
    </row>
    <row r="322" spans="1:6" x14ac:dyDescent="0.3">
      <c r="A322" s="32">
        <v>44862</v>
      </c>
      <c r="B322" s="113">
        <v>24.85</v>
      </c>
      <c r="C322" s="4">
        <f t="shared" si="40"/>
        <v>17.37762237762238</v>
      </c>
      <c r="D322" s="2">
        <v>21.04</v>
      </c>
      <c r="E322" s="4">
        <f t="shared" si="38"/>
        <v>20.89</v>
      </c>
      <c r="F322" s="4">
        <f t="shared" si="39"/>
        <v>-3.5123776223776204</v>
      </c>
    </row>
    <row r="323" spans="1:6" x14ac:dyDescent="0.3">
      <c r="A323" s="32">
        <v>44863</v>
      </c>
      <c r="B323" s="113">
        <v>24.85</v>
      </c>
      <c r="C323" s="4">
        <f t="shared" si="40"/>
        <v>17.37762237762238</v>
      </c>
      <c r="D323" s="2">
        <v>21.04</v>
      </c>
      <c r="E323" s="4">
        <f t="shared" si="38"/>
        <v>20.89</v>
      </c>
      <c r="F323" s="4">
        <f t="shared" si="39"/>
        <v>-3.5123776223776204</v>
      </c>
    </row>
    <row r="324" spans="1:6" x14ac:dyDescent="0.3">
      <c r="A324" s="32">
        <v>44864</v>
      </c>
      <c r="B324" s="113">
        <v>24.85</v>
      </c>
      <c r="C324" s="114">
        <f t="shared" si="40"/>
        <v>17.37762237762238</v>
      </c>
      <c r="D324" s="2">
        <v>21.04</v>
      </c>
      <c r="E324" s="114">
        <f t="shared" si="38"/>
        <v>20.89</v>
      </c>
      <c r="F324" s="114">
        <f t="shared" si="39"/>
        <v>-3.5123776223776204</v>
      </c>
    </row>
    <row r="325" spans="1:6" ht="13.5" thickBot="1" x14ac:dyDescent="0.35">
      <c r="A325" s="34">
        <v>44865</v>
      </c>
      <c r="B325" s="115">
        <v>24.85</v>
      </c>
      <c r="C325" s="10">
        <f t="shared" si="40"/>
        <v>17.37762237762238</v>
      </c>
      <c r="D325" s="9">
        <v>21.04</v>
      </c>
      <c r="E325" s="10">
        <f t="shared" si="38"/>
        <v>20.89</v>
      </c>
      <c r="F325" s="10">
        <f>C325-E325</f>
        <v>-3.5123776223776204</v>
      </c>
    </row>
    <row r="326" spans="1:6" ht="14" customHeight="1" x14ac:dyDescent="0.3">
      <c r="A326" s="36" t="s">
        <v>11</v>
      </c>
      <c r="B326" s="37">
        <f>AVERAGE(B295:B325)</f>
        <v>24.604193548387109</v>
      </c>
      <c r="C326" s="37">
        <f t="shared" ref="C326:F326" si="41">AVERAGE(C295:C325)</f>
        <v>17.205729754116863</v>
      </c>
      <c r="D326" s="37">
        <f t="shared" si="41"/>
        <v>21.567419354838709</v>
      </c>
      <c r="E326" s="37">
        <f t="shared" si="41"/>
        <v>21.417419354838707</v>
      </c>
      <c r="F326" s="37">
        <f t="shared" si="41"/>
        <v>-4.2116896007218569</v>
      </c>
    </row>
    <row r="327" spans="1:6" x14ac:dyDescent="0.3">
      <c r="A327" s="63"/>
      <c r="B327" s="66"/>
      <c r="C327" s="66"/>
      <c r="D327" s="66"/>
      <c r="E327" s="66"/>
      <c r="F327" s="23"/>
    </row>
    <row r="328" spans="1:6" x14ac:dyDescent="0.3">
      <c r="A328" s="32">
        <v>44866</v>
      </c>
      <c r="B328" s="113">
        <v>24.85</v>
      </c>
      <c r="C328" s="4">
        <f>B328/1.43</f>
        <v>17.37762237762238</v>
      </c>
      <c r="D328" s="2">
        <v>20.79</v>
      </c>
      <c r="E328" s="4">
        <f>D328-0.15</f>
        <v>20.64</v>
      </c>
      <c r="F328" s="4">
        <f>C328-E328</f>
        <v>-3.2623776223776204</v>
      </c>
    </row>
    <row r="329" spans="1:6" x14ac:dyDescent="0.3">
      <c r="A329" s="32">
        <v>44867</v>
      </c>
      <c r="B329" s="113">
        <v>24.85</v>
      </c>
      <c r="C329" s="4">
        <f t="shared" ref="C329:C351" si="42">B329/1.43</f>
        <v>17.37762237762238</v>
      </c>
      <c r="D329" s="2">
        <v>21.44</v>
      </c>
      <c r="E329" s="4">
        <f t="shared" ref="E329:E356" si="43">D329-0.15</f>
        <v>21.290000000000003</v>
      </c>
      <c r="F329" s="4">
        <f t="shared" ref="F329:F357" si="44">C329-E329</f>
        <v>-3.9123776223776225</v>
      </c>
    </row>
    <row r="330" spans="1:6" x14ac:dyDescent="0.3">
      <c r="A330" s="32">
        <v>44868</v>
      </c>
      <c r="B330" s="113">
        <v>24.85</v>
      </c>
      <c r="C330" s="4">
        <f t="shared" si="42"/>
        <v>17.37762237762238</v>
      </c>
      <c r="D330" s="2">
        <v>21.44</v>
      </c>
      <c r="E330" s="4">
        <f t="shared" si="43"/>
        <v>21.290000000000003</v>
      </c>
      <c r="F330" s="4">
        <f t="shared" si="44"/>
        <v>-3.9123776223776225</v>
      </c>
    </row>
    <row r="331" spans="1:6" x14ac:dyDescent="0.3">
      <c r="A331" s="32">
        <v>44869</v>
      </c>
      <c r="B331" s="113">
        <v>24.85</v>
      </c>
      <c r="C331" s="4">
        <f t="shared" si="42"/>
        <v>17.37762237762238</v>
      </c>
      <c r="D331" s="2">
        <v>21.69</v>
      </c>
      <c r="E331" s="4">
        <f t="shared" si="43"/>
        <v>21.540000000000003</v>
      </c>
      <c r="F331" s="4">
        <f t="shared" si="44"/>
        <v>-4.1623776223776225</v>
      </c>
    </row>
    <row r="332" spans="1:6" x14ac:dyDescent="0.3">
      <c r="A332" s="32">
        <v>44870</v>
      </c>
      <c r="B332" s="113">
        <v>24.85</v>
      </c>
      <c r="C332" s="4">
        <f t="shared" si="42"/>
        <v>17.37762237762238</v>
      </c>
      <c r="D332" s="2">
        <v>21.69</v>
      </c>
      <c r="E332" s="4">
        <f t="shared" si="43"/>
        <v>21.540000000000003</v>
      </c>
      <c r="F332" s="4">
        <f t="shared" si="44"/>
        <v>-4.1623776223776225</v>
      </c>
    </row>
    <row r="333" spans="1:6" x14ac:dyDescent="0.3">
      <c r="A333" s="32">
        <v>44871</v>
      </c>
      <c r="B333" s="113">
        <v>24.85</v>
      </c>
      <c r="C333" s="4">
        <f t="shared" si="42"/>
        <v>17.37762237762238</v>
      </c>
      <c r="D333" s="2">
        <v>21.69</v>
      </c>
      <c r="E333" s="4">
        <f t="shared" si="43"/>
        <v>21.540000000000003</v>
      </c>
      <c r="F333" s="4">
        <f t="shared" si="44"/>
        <v>-4.1623776223776225</v>
      </c>
    </row>
    <row r="334" spans="1:6" x14ac:dyDescent="0.3">
      <c r="A334" s="32">
        <v>44872</v>
      </c>
      <c r="B334" s="113">
        <v>24.85</v>
      </c>
      <c r="C334" s="4">
        <f t="shared" si="42"/>
        <v>17.37762237762238</v>
      </c>
      <c r="D334" s="2">
        <v>21.69</v>
      </c>
      <c r="E334" s="4">
        <f t="shared" si="43"/>
        <v>21.540000000000003</v>
      </c>
      <c r="F334" s="4">
        <f t="shared" si="44"/>
        <v>-4.1623776223776225</v>
      </c>
    </row>
    <row r="335" spans="1:6" x14ac:dyDescent="0.3">
      <c r="A335" s="32">
        <v>44873</v>
      </c>
      <c r="B335" s="113">
        <v>24.85</v>
      </c>
      <c r="C335" s="4">
        <f t="shared" si="42"/>
        <v>17.37762237762238</v>
      </c>
      <c r="D335" s="2">
        <v>21.09</v>
      </c>
      <c r="E335" s="4">
        <f t="shared" si="43"/>
        <v>20.94</v>
      </c>
      <c r="F335" s="4">
        <f t="shared" si="44"/>
        <v>-3.5623776223776211</v>
      </c>
    </row>
    <row r="336" spans="1:6" x14ac:dyDescent="0.3">
      <c r="A336" s="32">
        <v>44874</v>
      </c>
      <c r="B336" s="113">
        <v>24.85</v>
      </c>
      <c r="C336" s="4">
        <f t="shared" si="42"/>
        <v>17.37762237762238</v>
      </c>
      <c r="D336" s="2">
        <v>21.24</v>
      </c>
      <c r="E336" s="4">
        <f t="shared" si="43"/>
        <v>21.09</v>
      </c>
      <c r="F336" s="4">
        <f t="shared" si="44"/>
        <v>-3.7123776223776197</v>
      </c>
    </row>
    <row r="337" spans="1:6" x14ac:dyDescent="0.3">
      <c r="A337" s="32">
        <v>44875</v>
      </c>
      <c r="B337" s="113">
        <v>24.85</v>
      </c>
      <c r="C337" s="4">
        <f t="shared" si="42"/>
        <v>17.37762237762238</v>
      </c>
      <c r="D337" s="2">
        <v>20.74</v>
      </c>
      <c r="E337" s="4">
        <f t="shared" si="43"/>
        <v>20.59</v>
      </c>
      <c r="F337" s="4">
        <f t="shared" si="44"/>
        <v>-3.2123776223776197</v>
      </c>
    </row>
    <row r="338" spans="1:6" x14ac:dyDescent="0.3">
      <c r="A338" s="32">
        <v>44876</v>
      </c>
      <c r="B338" s="113">
        <v>24.85</v>
      </c>
      <c r="C338" s="4">
        <f t="shared" si="42"/>
        <v>17.37762237762238</v>
      </c>
      <c r="D338" s="2">
        <v>20.94</v>
      </c>
      <c r="E338" s="4">
        <f t="shared" si="43"/>
        <v>20.790000000000003</v>
      </c>
      <c r="F338" s="4">
        <f t="shared" si="44"/>
        <v>-3.4123776223776225</v>
      </c>
    </row>
    <row r="339" spans="1:6" x14ac:dyDescent="0.3">
      <c r="A339" s="32">
        <v>44877</v>
      </c>
      <c r="B339" s="113">
        <v>24.85</v>
      </c>
      <c r="C339" s="4">
        <f t="shared" si="42"/>
        <v>17.37762237762238</v>
      </c>
      <c r="D339" s="2">
        <v>20.94</v>
      </c>
      <c r="E339" s="4">
        <f t="shared" si="43"/>
        <v>20.790000000000003</v>
      </c>
      <c r="F339" s="4">
        <f t="shared" si="44"/>
        <v>-3.4123776223776225</v>
      </c>
    </row>
    <row r="340" spans="1:6" x14ac:dyDescent="0.3">
      <c r="A340" s="32">
        <v>44878</v>
      </c>
      <c r="B340" s="113">
        <v>24.85</v>
      </c>
      <c r="C340" s="4">
        <f t="shared" si="42"/>
        <v>17.37762237762238</v>
      </c>
      <c r="D340" s="2">
        <v>20.94</v>
      </c>
      <c r="E340" s="4">
        <f t="shared" si="43"/>
        <v>20.790000000000003</v>
      </c>
      <c r="F340" s="4">
        <f t="shared" si="44"/>
        <v>-3.4123776223776225</v>
      </c>
    </row>
    <row r="341" spans="1:6" x14ac:dyDescent="0.3">
      <c r="A341" s="32">
        <v>44879</v>
      </c>
      <c r="B341" s="113">
        <v>24.85</v>
      </c>
      <c r="C341" s="4">
        <f t="shared" si="42"/>
        <v>17.37762237762238</v>
      </c>
      <c r="D341" s="2">
        <v>20.64</v>
      </c>
      <c r="E341" s="4">
        <f t="shared" si="43"/>
        <v>20.490000000000002</v>
      </c>
      <c r="F341" s="4">
        <f t="shared" si="44"/>
        <v>-3.1123776223776218</v>
      </c>
    </row>
    <row r="342" spans="1:6" x14ac:dyDescent="0.3">
      <c r="A342" s="32">
        <v>44880</v>
      </c>
      <c r="B342" s="113">
        <v>24.85</v>
      </c>
      <c r="C342" s="4">
        <f t="shared" si="42"/>
        <v>17.37762237762238</v>
      </c>
      <c r="D342" s="2">
        <v>20.04</v>
      </c>
      <c r="E342" s="4">
        <f t="shared" si="43"/>
        <v>19.89</v>
      </c>
      <c r="F342" s="4">
        <f t="shared" si="44"/>
        <v>-2.5123776223776204</v>
      </c>
    </row>
    <row r="343" spans="1:6" x14ac:dyDescent="0.3">
      <c r="A343" s="32">
        <v>44881</v>
      </c>
      <c r="B343" s="113">
        <v>24.85</v>
      </c>
      <c r="C343" s="4">
        <f t="shared" si="42"/>
        <v>17.37762237762238</v>
      </c>
      <c r="D343" s="2">
        <v>20.04</v>
      </c>
      <c r="E343" s="4">
        <f t="shared" si="43"/>
        <v>19.89</v>
      </c>
      <c r="F343" s="4">
        <f t="shared" si="44"/>
        <v>-2.5123776223776204</v>
      </c>
    </row>
    <row r="344" spans="1:6" x14ac:dyDescent="0.3">
      <c r="A344" s="32">
        <v>44882</v>
      </c>
      <c r="B344" s="113">
        <v>24.85</v>
      </c>
      <c r="C344" s="4">
        <f t="shared" si="42"/>
        <v>17.37762237762238</v>
      </c>
      <c r="D344" s="2">
        <v>19.84</v>
      </c>
      <c r="E344" s="4">
        <f t="shared" si="43"/>
        <v>19.690000000000001</v>
      </c>
      <c r="F344" s="4">
        <f t="shared" si="44"/>
        <v>-2.3123776223776211</v>
      </c>
    </row>
    <row r="345" spans="1:6" x14ac:dyDescent="0.3">
      <c r="A345" s="32">
        <v>44883</v>
      </c>
      <c r="B345" s="113">
        <v>24.85</v>
      </c>
      <c r="C345" s="4">
        <f t="shared" si="42"/>
        <v>17.37762237762238</v>
      </c>
      <c r="D345" s="2">
        <v>19.940000000000001</v>
      </c>
      <c r="E345" s="4">
        <f t="shared" si="43"/>
        <v>19.790000000000003</v>
      </c>
      <c r="F345" s="4">
        <f t="shared" si="44"/>
        <v>-2.4123776223776225</v>
      </c>
    </row>
    <row r="346" spans="1:6" x14ac:dyDescent="0.3">
      <c r="A346" s="32">
        <v>44884</v>
      </c>
      <c r="B346" s="113">
        <v>24.85</v>
      </c>
      <c r="C346" s="4">
        <f t="shared" si="42"/>
        <v>17.37762237762238</v>
      </c>
      <c r="D346" s="2">
        <v>19.940000000000001</v>
      </c>
      <c r="E346" s="4">
        <f t="shared" si="43"/>
        <v>19.790000000000003</v>
      </c>
      <c r="F346" s="4">
        <f t="shared" si="44"/>
        <v>-2.4123776223776225</v>
      </c>
    </row>
    <row r="347" spans="1:6" x14ac:dyDescent="0.3">
      <c r="A347" s="32">
        <v>44885</v>
      </c>
      <c r="B347" s="113">
        <v>24.85</v>
      </c>
      <c r="C347" s="4">
        <f t="shared" si="42"/>
        <v>17.37762237762238</v>
      </c>
      <c r="D347" s="2">
        <v>19.940000000000001</v>
      </c>
      <c r="E347" s="4">
        <f t="shared" si="43"/>
        <v>19.790000000000003</v>
      </c>
      <c r="F347" s="4">
        <f t="shared" si="44"/>
        <v>-2.4123776223776225</v>
      </c>
    </row>
    <row r="348" spans="1:6" x14ac:dyDescent="0.3">
      <c r="A348" s="32">
        <v>44886</v>
      </c>
      <c r="B348" s="113">
        <v>24.85</v>
      </c>
      <c r="C348" s="4">
        <f t="shared" si="42"/>
        <v>17.37762237762238</v>
      </c>
      <c r="D348" s="2">
        <v>19.84</v>
      </c>
      <c r="E348" s="4">
        <f t="shared" si="43"/>
        <v>19.690000000000001</v>
      </c>
      <c r="F348" s="4">
        <f t="shared" si="44"/>
        <v>-2.3123776223776211</v>
      </c>
    </row>
    <row r="349" spans="1:6" x14ac:dyDescent="0.3">
      <c r="A349" s="32">
        <v>44887</v>
      </c>
      <c r="B349" s="113">
        <v>24.85</v>
      </c>
      <c r="C349" s="4">
        <f t="shared" si="42"/>
        <v>17.37762237762238</v>
      </c>
      <c r="D349" s="2">
        <v>19.59</v>
      </c>
      <c r="E349" s="4">
        <f t="shared" si="43"/>
        <v>19.440000000000001</v>
      </c>
      <c r="F349" s="4">
        <f t="shared" si="44"/>
        <v>-2.0623776223776211</v>
      </c>
    </row>
    <row r="350" spans="1:6" x14ac:dyDescent="0.3">
      <c r="A350" s="32">
        <v>44888</v>
      </c>
      <c r="B350" s="113">
        <v>24.85</v>
      </c>
      <c r="C350" s="4">
        <f t="shared" si="42"/>
        <v>17.37762237762238</v>
      </c>
      <c r="D350" s="2">
        <v>19.989999999999998</v>
      </c>
      <c r="E350" s="4">
        <f t="shared" si="43"/>
        <v>19.84</v>
      </c>
      <c r="F350" s="4">
        <f t="shared" si="44"/>
        <v>-2.4623776223776197</v>
      </c>
    </row>
    <row r="351" spans="1:6" x14ac:dyDescent="0.3">
      <c r="A351" s="32">
        <v>44889</v>
      </c>
      <c r="B351" s="113">
        <v>24.85</v>
      </c>
      <c r="C351" s="4">
        <f t="shared" si="42"/>
        <v>17.37762237762238</v>
      </c>
      <c r="D351" s="2">
        <v>19.64</v>
      </c>
      <c r="E351" s="4">
        <f t="shared" si="43"/>
        <v>19.490000000000002</v>
      </c>
      <c r="F351" s="4">
        <f t="shared" si="44"/>
        <v>-2.1123776223776218</v>
      </c>
    </row>
    <row r="352" spans="1:6" x14ac:dyDescent="0.3">
      <c r="A352" s="32">
        <v>44890</v>
      </c>
      <c r="B352" s="113">
        <v>24.85</v>
      </c>
      <c r="C352" s="4">
        <f>B352/1.43</f>
        <v>17.37762237762238</v>
      </c>
      <c r="D352" s="2">
        <v>19.489999999999998</v>
      </c>
      <c r="E352" s="4">
        <f t="shared" si="43"/>
        <v>19.34</v>
      </c>
      <c r="F352" s="4">
        <f t="shared" si="44"/>
        <v>-1.9623776223776197</v>
      </c>
    </row>
    <row r="353" spans="1:6" x14ac:dyDescent="0.3">
      <c r="A353" s="32">
        <v>44891</v>
      </c>
      <c r="B353" s="113">
        <v>24.85</v>
      </c>
      <c r="C353" s="4">
        <f t="shared" ref="C353:C357" si="45">B353/1.43</f>
        <v>17.37762237762238</v>
      </c>
      <c r="D353" s="2">
        <v>19.489999999999998</v>
      </c>
      <c r="E353" s="4">
        <f t="shared" si="43"/>
        <v>19.34</v>
      </c>
      <c r="F353" s="4">
        <f t="shared" si="44"/>
        <v>-1.9623776223776197</v>
      </c>
    </row>
    <row r="354" spans="1:6" x14ac:dyDescent="0.3">
      <c r="A354" s="32">
        <v>44892</v>
      </c>
      <c r="B354" s="113">
        <v>24.85</v>
      </c>
      <c r="C354" s="4">
        <f t="shared" si="45"/>
        <v>17.37762237762238</v>
      </c>
      <c r="D354" s="2">
        <v>19.489999999999998</v>
      </c>
      <c r="E354" s="4">
        <f t="shared" si="43"/>
        <v>19.34</v>
      </c>
      <c r="F354" s="4">
        <f t="shared" si="44"/>
        <v>-1.9623776223776197</v>
      </c>
    </row>
    <row r="355" spans="1:6" x14ac:dyDescent="0.3">
      <c r="A355" s="32">
        <v>44893</v>
      </c>
      <c r="B355" s="113">
        <v>24.85</v>
      </c>
      <c r="C355" s="4">
        <f t="shared" si="45"/>
        <v>17.37762237762238</v>
      </c>
      <c r="D355" s="2">
        <v>19.39</v>
      </c>
      <c r="E355" s="4">
        <f t="shared" si="43"/>
        <v>19.240000000000002</v>
      </c>
      <c r="F355" s="4">
        <f t="shared" si="44"/>
        <v>-1.8623776223776218</v>
      </c>
    </row>
    <row r="356" spans="1:6" x14ac:dyDescent="0.3">
      <c r="A356" s="32">
        <v>44894</v>
      </c>
      <c r="B356" s="113">
        <v>24.85</v>
      </c>
      <c r="C356" s="4">
        <f t="shared" si="45"/>
        <v>17.37762237762238</v>
      </c>
      <c r="D356" s="2">
        <v>19.190000000000001</v>
      </c>
      <c r="E356" s="4">
        <f t="shared" si="43"/>
        <v>19.040000000000003</v>
      </c>
      <c r="F356" s="4">
        <f t="shared" si="44"/>
        <v>-1.6623776223776225</v>
      </c>
    </row>
    <row r="357" spans="1:6" ht="13.5" thickBot="1" x14ac:dyDescent="0.35">
      <c r="A357" s="34">
        <v>44895</v>
      </c>
      <c r="B357" s="115">
        <v>24.85</v>
      </c>
      <c r="C357" s="10">
        <f t="shared" si="45"/>
        <v>17.37762237762238</v>
      </c>
      <c r="D357" s="107">
        <v>19.29</v>
      </c>
      <c r="E357" s="10">
        <f>D357-0.15</f>
        <v>19.14</v>
      </c>
      <c r="F357" s="10">
        <f t="shared" si="44"/>
        <v>-1.7623776223776204</v>
      </c>
    </row>
    <row r="358" spans="1:6" x14ac:dyDescent="0.3">
      <c r="A358" s="36" t="s">
        <v>12</v>
      </c>
      <c r="B358" s="37">
        <f>AVERAGE(B328:B357)</f>
        <v>24.850000000000012</v>
      </c>
      <c r="C358" s="37">
        <f t="shared" ref="C358:E358" si="46">AVERAGE(C328:C357)</f>
        <v>17.377622377622387</v>
      </c>
      <c r="D358" s="37">
        <f t="shared" si="46"/>
        <v>20.403333333333332</v>
      </c>
      <c r="E358" s="37">
        <f t="shared" si="46"/>
        <v>20.253333333333334</v>
      </c>
      <c r="F358" s="37">
        <f>AVERAGE(F328:F357)</f>
        <v>-2.8757109557109533</v>
      </c>
    </row>
    <row r="359" spans="1:6" x14ac:dyDescent="0.3">
      <c r="A359" s="63"/>
      <c r="B359" s="66"/>
      <c r="C359" s="66"/>
      <c r="D359" s="66"/>
      <c r="E359" s="66"/>
      <c r="F359" s="23"/>
    </row>
    <row r="360" spans="1:6" x14ac:dyDescent="0.3">
      <c r="A360" s="32">
        <v>44896</v>
      </c>
      <c r="B360" s="113">
        <v>24.85</v>
      </c>
      <c r="C360" s="4">
        <f>B360/1.43</f>
        <v>17.37762237762238</v>
      </c>
      <c r="D360" s="2">
        <v>19.739999999999998</v>
      </c>
      <c r="E360" s="4">
        <f>D360-0.15</f>
        <v>19.59</v>
      </c>
      <c r="F360" s="4">
        <f>C360-E360</f>
        <v>-2.2123776223776197</v>
      </c>
    </row>
    <row r="361" spans="1:6" x14ac:dyDescent="0.3">
      <c r="A361" s="32">
        <v>44897</v>
      </c>
      <c r="B361" s="113">
        <v>24.85</v>
      </c>
      <c r="C361" s="4">
        <f t="shared" ref="C361:C383" si="47">B361/1.43</f>
        <v>17.37762237762238</v>
      </c>
      <c r="D361" s="2">
        <v>19.59</v>
      </c>
      <c r="E361" s="4">
        <f t="shared" ref="E361:E365" si="48">D361-0.15</f>
        <v>19.440000000000001</v>
      </c>
      <c r="F361" s="4">
        <f t="shared" ref="F361:F389" si="49">C361-E361</f>
        <v>-2.0623776223776211</v>
      </c>
    </row>
    <row r="362" spans="1:6" x14ac:dyDescent="0.3">
      <c r="A362" s="32">
        <v>44898</v>
      </c>
      <c r="B362" s="113">
        <v>24.85</v>
      </c>
      <c r="C362" s="4">
        <f t="shared" si="47"/>
        <v>17.37762237762238</v>
      </c>
      <c r="D362" s="2">
        <v>19.59</v>
      </c>
      <c r="E362" s="4">
        <f t="shared" si="48"/>
        <v>19.440000000000001</v>
      </c>
      <c r="F362" s="4">
        <f t="shared" si="49"/>
        <v>-2.0623776223776211</v>
      </c>
    </row>
    <row r="363" spans="1:6" x14ac:dyDescent="0.3">
      <c r="A363" s="32">
        <v>44899</v>
      </c>
      <c r="B363" s="113">
        <v>24.85</v>
      </c>
      <c r="C363" s="4">
        <f t="shared" si="47"/>
        <v>17.37762237762238</v>
      </c>
      <c r="D363" s="2">
        <v>19.59</v>
      </c>
      <c r="E363" s="4">
        <f t="shared" si="48"/>
        <v>19.440000000000001</v>
      </c>
      <c r="F363" s="4">
        <f t="shared" si="49"/>
        <v>-2.0623776223776211</v>
      </c>
    </row>
    <row r="364" spans="1:6" x14ac:dyDescent="0.3">
      <c r="A364" s="32">
        <v>44900</v>
      </c>
      <c r="B364" s="113">
        <v>24.85</v>
      </c>
      <c r="C364" s="4">
        <f t="shared" si="47"/>
        <v>17.37762237762238</v>
      </c>
      <c r="D364" s="2">
        <v>19.440000000000001</v>
      </c>
      <c r="E364" s="4">
        <f t="shared" si="48"/>
        <v>19.290000000000003</v>
      </c>
      <c r="F364" s="4">
        <f t="shared" si="49"/>
        <v>-1.9123776223776225</v>
      </c>
    </row>
    <row r="365" spans="1:6" x14ac:dyDescent="0.3">
      <c r="A365" s="32">
        <v>44901</v>
      </c>
      <c r="B365" s="113">
        <v>24.85</v>
      </c>
      <c r="C365" s="4">
        <f t="shared" si="47"/>
        <v>17.37762237762238</v>
      </c>
      <c r="D365" s="2">
        <v>19.04</v>
      </c>
      <c r="E365" s="4">
        <f t="shared" si="48"/>
        <v>18.89</v>
      </c>
      <c r="F365" s="4">
        <f t="shared" si="49"/>
        <v>-1.5123776223776204</v>
      </c>
    </row>
    <row r="366" spans="1:6" x14ac:dyDescent="0.3">
      <c r="A366" s="32">
        <v>44902</v>
      </c>
      <c r="B366" s="113">
        <v>24.85</v>
      </c>
      <c r="C366" s="4">
        <f t="shared" si="47"/>
        <v>17.37762237762238</v>
      </c>
      <c r="D366" s="2">
        <v>18.739999999999998</v>
      </c>
      <c r="E366" s="4">
        <f>D366-0.15</f>
        <v>18.59</v>
      </c>
      <c r="F366" s="4">
        <f t="shared" si="49"/>
        <v>-1.2123776223776197</v>
      </c>
    </row>
    <row r="367" spans="1:6" x14ac:dyDescent="0.3">
      <c r="A367" s="32">
        <v>44903</v>
      </c>
      <c r="B367" s="113">
        <v>24.85</v>
      </c>
      <c r="C367" s="4">
        <f t="shared" si="47"/>
        <v>17.37762237762238</v>
      </c>
      <c r="D367" s="2">
        <v>18.54</v>
      </c>
      <c r="E367" s="4">
        <f t="shared" ref="E367:E390" si="50">D367-0.15</f>
        <v>18.39</v>
      </c>
      <c r="F367" s="4">
        <f t="shared" si="49"/>
        <v>-1.0123776223776204</v>
      </c>
    </row>
    <row r="368" spans="1:6" x14ac:dyDescent="0.3">
      <c r="A368" s="32">
        <v>44904</v>
      </c>
      <c r="B368" s="113">
        <v>24.85</v>
      </c>
      <c r="C368" s="4">
        <f t="shared" si="47"/>
        <v>17.37762237762238</v>
      </c>
      <c r="D368" s="2">
        <v>18.29</v>
      </c>
      <c r="E368" s="4">
        <f t="shared" si="50"/>
        <v>18.14</v>
      </c>
      <c r="F368" s="4">
        <f t="shared" si="49"/>
        <v>-0.76237762237762041</v>
      </c>
    </row>
    <row r="369" spans="1:6" x14ac:dyDescent="0.3">
      <c r="A369" s="32">
        <v>44905</v>
      </c>
      <c r="B369" s="113">
        <v>24.85</v>
      </c>
      <c r="C369" s="4">
        <f t="shared" si="47"/>
        <v>17.37762237762238</v>
      </c>
      <c r="D369" s="2">
        <v>18.29</v>
      </c>
      <c r="E369" s="4">
        <f t="shared" si="50"/>
        <v>18.14</v>
      </c>
      <c r="F369" s="4">
        <f t="shared" si="49"/>
        <v>-0.76237762237762041</v>
      </c>
    </row>
    <row r="370" spans="1:6" x14ac:dyDescent="0.3">
      <c r="A370" s="32">
        <v>44906</v>
      </c>
      <c r="B370" s="113">
        <v>24.85</v>
      </c>
      <c r="C370" s="4">
        <f t="shared" si="47"/>
        <v>17.37762237762238</v>
      </c>
      <c r="D370" s="2">
        <v>18.29</v>
      </c>
      <c r="E370" s="4">
        <f t="shared" si="50"/>
        <v>18.14</v>
      </c>
      <c r="F370" s="4">
        <f t="shared" si="49"/>
        <v>-0.76237762237762041</v>
      </c>
    </row>
    <row r="371" spans="1:6" x14ac:dyDescent="0.3">
      <c r="A371" s="32">
        <v>44907</v>
      </c>
      <c r="B371" s="113">
        <v>24.85</v>
      </c>
      <c r="C371" s="4">
        <f t="shared" si="47"/>
        <v>17.37762237762238</v>
      </c>
      <c r="D371" s="2">
        <v>18.29</v>
      </c>
      <c r="E371" s="4">
        <f t="shared" si="50"/>
        <v>18.14</v>
      </c>
      <c r="F371" s="4">
        <f t="shared" si="49"/>
        <v>-0.76237762237762041</v>
      </c>
    </row>
    <row r="372" spans="1:6" x14ac:dyDescent="0.3">
      <c r="A372" s="32">
        <v>44908</v>
      </c>
      <c r="B372" s="113">
        <v>24.85</v>
      </c>
      <c r="C372" s="4">
        <f t="shared" si="47"/>
        <v>17.37762237762238</v>
      </c>
      <c r="D372" s="2">
        <v>18.29</v>
      </c>
      <c r="E372" s="4">
        <f t="shared" si="50"/>
        <v>18.14</v>
      </c>
      <c r="F372" s="4">
        <f t="shared" si="49"/>
        <v>-0.76237762237762041</v>
      </c>
    </row>
    <row r="373" spans="1:6" x14ac:dyDescent="0.3">
      <c r="A373" s="32">
        <v>44909</v>
      </c>
      <c r="B373" s="113">
        <v>24.85</v>
      </c>
      <c r="C373" s="4">
        <f t="shared" si="47"/>
        <v>17.37762237762238</v>
      </c>
      <c r="D373" s="2">
        <v>18.489999999999998</v>
      </c>
      <c r="E373" s="4">
        <f t="shared" si="50"/>
        <v>18.34</v>
      </c>
      <c r="F373" s="4">
        <f t="shared" si="49"/>
        <v>-0.9623776223776197</v>
      </c>
    </row>
    <row r="374" spans="1:6" x14ac:dyDescent="0.3">
      <c r="A374" s="32">
        <v>44910</v>
      </c>
      <c r="B374" s="113">
        <v>24.85</v>
      </c>
      <c r="C374" s="4">
        <f t="shared" si="47"/>
        <v>17.37762237762238</v>
      </c>
      <c r="D374" s="2">
        <v>18.59</v>
      </c>
      <c r="E374" s="4">
        <f t="shared" si="50"/>
        <v>18.440000000000001</v>
      </c>
      <c r="F374" s="4">
        <f t="shared" si="49"/>
        <v>-1.0623776223776211</v>
      </c>
    </row>
    <row r="375" spans="1:6" x14ac:dyDescent="0.3">
      <c r="A375" s="32">
        <v>44911</v>
      </c>
      <c r="B375" s="113">
        <v>24.85</v>
      </c>
      <c r="C375" s="4">
        <f t="shared" si="47"/>
        <v>17.37762237762238</v>
      </c>
      <c r="D375" s="2">
        <v>18.59</v>
      </c>
      <c r="E375" s="4">
        <f t="shared" si="50"/>
        <v>18.440000000000001</v>
      </c>
      <c r="F375" s="4">
        <f t="shared" si="49"/>
        <v>-1.0623776223776211</v>
      </c>
    </row>
    <row r="376" spans="1:6" x14ac:dyDescent="0.3">
      <c r="A376" s="32">
        <v>44912</v>
      </c>
      <c r="B376" s="113">
        <v>24.85</v>
      </c>
      <c r="C376" s="4">
        <f t="shared" si="47"/>
        <v>17.37762237762238</v>
      </c>
      <c r="D376" s="2">
        <v>18.59</v>
      </c>
      <c r="E376" s="4">
        <f t="shared" si="50"/>
        <v>18.440000000000001</v>
      </c>
      <c r="F376" s="4">
        <f t="shared" si="49"/>
        <v>-1.0623776223776211</v>
      </c>
    </row>
    <row r="377" spans="1:6" x14ac:dyDescent="0.3">
      <c r="A377" s="32">
        <v>44913</v>
      </c>
      <c r="B377" s="113">
        <v>24.85</v>
      </c>
      <c r="C377" s="4">
        <f t="shared" si="47"/>
        <v>17.37762237762238</v>
      </c>
      <c r="D377" s="2">
        <v>18.59</v>
      </c>
      <c r="E377" s="4">
        <f t="shared" si="50"/>
        <v>18.440000000000001</v>
      </c>
      <c r="F377" s="4">
        <f t="shared" si="49"/>
        <v>-1.0623776223776211</v>
      </c>
    </row>
    <row r="378" spans="1:6" x14ac:dyDescent="0.3">
      <c r="A378" s="32">
        <v>44914</v>
      </c>
      <c r="B378" s="113">
        <v>24.85</v>
      </c>
      <c r="C378" s="4">
        <f t="shared" si="47"/>
        <v>17.37762237762238</v>
      </c>
      <c r="D378" s="2">
        <v>18.489999999999998</v>
      </c>
      <c r="E378" s="4">
        <f t="shared" si="50"/>
        <v>18.34</v>
      </c>
      <c r="F378" s="4">
        <f t="shared" si="49"/>
        <v>-0.9623776223776197</v>
      </c>
    </row>
    <row r="379" spans="1:6" x14ac:dyDescent="0.3">
      <c r="A379" s="32">
        <v>44915</v>
      </c>
      <c r="B379" s="113">
        <v>24.85</v>
      </c>
      <c r="C379" s="4">
        <f t="shared" si="47"/>
        <v>17.37762237762238</v>
      </c>
      <c r="D379" s="2">
        <v>18.690000000000001</v>
      </c>
      <c r="E379" s="4">
        <f t="shared" si="50"/>
        <v>18.540000000000003</v>
      </c>
      <c r="F379" s="4">
        <f t="shared" si="49"/>
        <v>-1.1623776223776225</v>
      </c>
    </row>
    <row r="380" spans="1:6" x14ac:dyDescent="0.3">
      <c r="A380" s="32">
        <v>44916</v>
      </c>
      <c r="B380" s="113">
        <v>24.85</v>
      </c>
      <c r="C380" s="4">
        <f t="shared" si="47"/>
        <v>17.37762237762238</v>
      </c>
      <c r="D380" s="2">
        <v>18.89</v>
      </c>
      <c r="E380" s="4">
        <f t="shared" si="50"/>
        <v>18.740000000000002</v>
      </c>
      <c r="F380" s="4">
        <f t="shared" si="49"/>
        <v>-1.3623776223776218</v>
      </c>
    </row>
    <row r="381" spans="1:6" x14ac:dyDescent="0.3">
      <c r="A381" s="32">
        <v>44917</v>
      </c>
      <c r="B381" s="113">
        <v>24.85</v>
      </c>
      <c r="C381" s="4">
        <f t="shared" si="47"/>
        <v>17.37762237762238</v>
      </c>
      <c r="D381" s="2">
        <v>18.89</v>
      </c>
      <c r="E381" s="4">
        <f t="shared" si="50"/>
        <v>18.740000000000002</v>
      </c>
      <c r="F381" s="4">
        <f t="shared" si="49"/>
        <v>-1.3623776223776218</v>
      </c>
    </row>
    <row r="382" spans="1:6" x14ac:dyDescent="0.3">
      <c r="A382" s="32">
        <v>44918</v>
      </c>
      <c r="B382" s="113">
        <v>24.85</v>
      </c>
      <c r="C382" s="4">
        <f t="shared" si="47"/>
        <v>17.37762237762238</v>
      </c>
      <c r="D382" s="2">
        <v>18.89</v>
      </c>
      <c r="E382" s="4">
        <f t="shared" si="50"/>
        <v>18.740000000000002</v>
      </c>
      <c r="F382" s="4">
        <f t="shared" si="49"/>
        <v>-1.3623776223776218</v>
      </c>
    </row>
    <row r="383" spans="1:6" x14ac:dyDescent="0.3">
      <c r="A383" s="32">
        <v>44919</v>
      </c>
      <c r="B383" s="113">
        <v>24.85</v>
      </c>
      <c r="C383" s="4">
        <f t="shared" si="47"/>
        <v>17.37762237762238</v>
      </c>
      <c r="D383" s="2">
        <v>18.89</v>
      </c>
      <c r="E383" s="4">
        <f t="shared" si="50"/>
        <v>18.740000000000002</v>
      </c>
      <c r="F383" s="4">
        <f t="shared" si="49"/>
        <v>-1.3623776223776218</v>
      </c>
    </row>
    <row r="384" spans="1:6" x14ac:dyDescent="0.3">
      <c r="A384" s="32">
        <v>44920</v>
      </c>
      <c r="B384" s="113">
        <v>24.85</v>
      </c>
      <c r="C384" s="4">
        <f>B384/1.43</f>
        <v>17.37762237762238</v>
      </c>
      <c r="D384" s="2">
        <v>18.89</v>
      </c>
      <c r="E384" s="4">
        <f t="shared" si="50"/>
        <v>18.740000000000002</v>
      </c>
      <c r="F384" s="4">
        <f t="shared" si="49"/>
        <v>-1.3623776223776218</v>
      </c>
    </row>
    <row r="385" spans="1:6" x14ac:dyDescent="0.3">
      <c r="A385" s="32">
        <v>44921</v>
      </c>
      <c r="B385" s="113">
        <v>24.85</v>
      </c>
      <c r="C385" s="4">
        <f t="shared" ref="C385:C390" si="51">B385/1.43</f>
        <v>17.37762237762238</v>
      </c>
      <c r="D385" s="2">
        <v>18.89</v>
      </c>
      <c r="E385" s="4">
        <f t="shared" si="50"/>
        <v>18.740000000000002</v>
      </c>
      <c r="F385" s="4">
        <f t="shared" si="49"/>
        <v>-1.3623776223776218</v>
      </c>
    </row>
    <row r="386" spans="1:6" x14ac:dyDescent="0.3">
      <c r="A386" s="32">
        <v>44922</v>
      </c>
      <c r="B386" s="113">
        <v>24.85</v>
      </c>
      <c r="C386" s="4">
        <f t="shared" si="51"/>
        <v>17.37762237762238</v>
      </c>
      <c r="D386" s="2">
        <v>19.04</v>
      </c>
      <c r="E386" s="4">
        <f t="shared" si="50"/>
        <v>18.89</v>
      </c>
      <c r="F386" s="4">
        <f t="shared" si="49"/>
        <v>-1.5123776223776204</v>
      </c>
    </row>
    <row r="387" spans="1:6" x14ac:dyDescent="0.3">
      <c r="A387" s="32">
        <v>44923</v>
      </c>
      <c r="B387" s="113">
        <v>24.85</v>
      </c>
      <c r="C387" s="4">
        <f t="shared" si="51"/>
        <v>17.37762237762238</v>
      </c>
      <c r="D387" s="2">
        <v>19.04</v>
      </c>
      <c r="E387" s="4">
        <f t="shared" si="50"/>
        <v>18.89</v>
      </c>
      <c r="F387" s="4">
        <f t="shared" si="49"/>
        <v>-1.5123776223776204</v>
      </c>
    </row>
    <row r="388" spans="1:6" x14ac:dyDescent="0.3">
      <c r="A388" s="32">
        <v>44924</v>
      </c>
      <c r="B388" s="113">
        <v>24.85</v>
      </c>
      <c r="C388" s="4">
        <f t="shared" si="51"/>
        <v>17.37762237762238</v>
      </c>
      <c r="D388" s="2">
        <v>19.489999999999998</v>
      </c>
      <c r="E388" s="4">
        <f t="shared" si="50"/>
        <v>19.34</v>
      </c>
      <c r="F388" s="4">
        <f t="shared" si="49"/>
        <v>-1.9623776223776197</v>
      </c>
    </row>
    <row r="389" spans="1:6" x14ac:dyDescent="0.3">
      <c r="A389" s="32">
        <v>44925</v>
      </c>
      <c r="B389" s="113">
        <v>24.85</v>
      </c>
      <c r="C389" s="4">
        <f t="shared" si="51"/>
        <v>17.37762237762238</v>
      </c>
      <c r="D389" s="2">
        <v>19.489999999999998</v>
      </c>
      <c r="E389" s="4">
        <f t="shared" si="50"/>
        <v>19.34</v>
      </c>
      <c r="F389" s="4">
        <f t="shared" si="49"/>
        <v>-1.9623776223776197</v>
      </c>
    </row>
    <row r="390" spans="1:6" ht="13.5" thickBot="1" x14ac:dyDescent="0.35">
      <c r="A390" s="34">
        <v>44926</v>
      </c>
      <c r="B390" s="115">
        <v>24.85</v>
      </c>
      <c r="C390" s="10">
        <f t="shared" si="51"/>
        <v>17.37762237762238</v>
      </c>
      <c r="D390" s="9">
        <v>19.489999999999998</v>
      </c>
      <c r="E390" s="10">
        <f t="shared" si="50"/>
        <v>19.34</v>
      </c>
      <c r="F390" s="10">
        <f>C390-E390</f>
        <v>-1.9623776223776197</v>
      </c>
    </row>
    <row r="391" spans="1:6" ht="14" customHeight="1" x14ac:dyDescent="0.3">
      <c r="A391" s="36" t="s">
        <v>13</v>
      </c>
      <c r="B391" s="37">
        <f>AVERAGE(B360:B390)</f>
        <v>24.850000000000012</v>
      </c>
      <c r="C391" s="37">
        <f t="shared" ref="C391:F391" si="52">AVERAGE(C360:C390)</f>
        <v>17.377622377622387</v>
      </c>
      <c r="D391" s="37">
        <f t="shared" si="52"/>
        <v>18.891612903225802</v>
      </c>
      <c r="E391" s="37">
        <f t="shared" si="52"/>
        <v>18.741612903225807</v>
      </c>
      <c r="F391" s="37">
        <f t="shared" si="52"/>
        <v>-1.3639905256034268</v>
      </c>
    </row>
    <row r="392" spans="1:6" x14ac:dyDescent="0.3">
      <c r="A392" s="63"/>
      <c r="B392" s="66"/>
      <c r="C392" s="66"/>
      <c r="D392" s="66"/>
      <c r="E392" s="66"/>
      <c r="F392" s="23"/>
    </row>
    <row r="393" spans="1:6" x14ac:dyDescent="0.3">
      <c r="A393" s="63"/>
      <c r="B393" s="66"/>
      <c r="C393" s="66"/>
      <c r="D393" s="66"/>
      <c r="E393" s="66"/>
      <c r="F393" s="23"/>
    </row>
    <row r="394" spans="1:6" x14ac:dyDescent="0.3">
      <c r="A394" s="63"/>
      <c r="B394" s="66"/>
      <c r="C394" s="66"/>
      <c r="D394" s="66"/>
      <c r="E394" s="66"/>
      <c r="F394" s="23"/>
    </row>
    <row r="395" spans="1:6" x14ac:dyDescent="0.3">
      <c r="A395" s="65" t="s">
        <v>40</v>
      </c>
      <c r="B395" s="66"/>
      <c r="C395" s="66"/>
      <c r="D395" s="66"/>
      <c r="E395" s="66"/>
      <c r="F395" s="104"/>
    </row>
    <row r="396" spans="1:6" x14ac:dyDescent="0.3">
      <c r="A396" s="70" t="s">
        <v>55</v>
      </c>
      <c r="B396" s="71"/>
      <c r="C396" s="75"/>
      <c r="D396" s="75"/>
      <c r="E396" s="76"/>
      <c r="F396" s="77">
        <f>(F35+F65+F98+F130+F163+F195+F228+F261+F293+F326+F358+F391)/12</f>
        <v>-3.8403921056541974</v>
      </c>
    </row>
    <row r="397" spans="1:6" x14ac:dyDescent="0.3">
      <c r="A397" s="70" t="s">
        <v>54</v>
      </c>
      <c r="B397" s="71"/>
      <c r="C397" s="75"/>
      <c r="D397" s="75"/>
      <c r="E397" s="76"/>
      <c r="F397" s="77">
        <f>'Pris biogas vs bensin 2021'!F397</f>
        <v>-2.1659719715768118</v>
      </c>
    </row>
    <row r="398" spans="1:6" x14ac:dyDescent="0.3">
      <c r="A398" s="70" t="s">
        <v>41</v>
      </c>
      <c r="B398" s="71"/>
      <c r="C398" s="75"/>
      <c r="D398" s="75"/>
      <c r="E398" s="76"/>
      <c r="F398" s="77">
        <f>'Pris biogas vs bensin 2020'!F396</f>
        <v>4.224991854023926E-2</v>
      </c>
    </row>
    <row r="399" spans="1:6" x14ac:dyDescent="0.3">
      <c r="A399" s="70" t="s">
        <v>34</v>
      </c>
      <c r="B399" s="71"/>
      <c r="C399" s="75"/>
      <c r="D399" s="75"/>
      <c r="E399" s="76"/>
      <c r="F399" s="77">
        <f>'Pris biogas vs bensin 2019'!F393</f>
        <v>-1.3302490288982189</v>
      </c>
    </row>
    <row r="400" spans="1:6" x14ac:dyDescent="0.3">
      <c r="A400" s="70" t="s">
        <v>35</v>
      </c>
      <c r="B400" s="71"/>
      <c r="C400" s="75"/>
      <c r="D400" s="75"/>
      <c r="E400" s="76"/>
      <c r="F400" s="77">
        <f>'Pris biogas vs bensin 2018'!F393</f>
        <v>-1.5064235786614839</v>
      </c>
    </row>
    <row r="401" spans="1:6" x14ac:dyDescent="0.3">
      <c r="A401" s="70" t="s">
        <v>36</v>
      </c>
      <c r="B401" s="71"/>
      <c r="C401" s="75"/>
      <c r="D401" s="75"/>
      <c r="E401" s="76"/>
      <c r="F401" s="77">
        <f>'Pris biogas vs bensin 2017'!F393</f>
        <v>-0.77311984610372464</v>
      </c>
    </row>
  </sheetData>
  <mergeCells count="5">
    <mergeCell ref="A1:G1"/>
    <mergeCell ref="A2:A3"/>
    <mergeCell ref="B2:C2"/>
    <mergeCell ref="D2:E2"/>
    <mergeCell ref="F2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ABCA-A995-4C5A-B08B-32009D092C39}">
  <dimension ref="A1:G402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ColWidth="8.7265625" defaultRowHeight="13" x14ac:dyDescent="0.3"/>
  <cols>
    <col min="1" max="1" width="15.54296875" style="31" customWidth="1"/>
    <col min="2" max="2" width="10.54296875" style="31" customWidth="1"/>
    <col min="3" max="6" width="10.54296875" style="27" customWidth="1"/>
    <col min="7" max="16384" width="8.7265625" style="29"/>
  </cols>
  <sheetData>
    <row r="1" spans="1:7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x14ac:dyDescent="0.3">
      <c r="A2" s="118" t="s">
        <v>0</v>
      </c>
      <c r="B2" s="120" t="s">
        <v>1</v>
      </c>
      <c r="C2" s="121"/>
      <c r="D2" s="120" t="s">
        <v>33</v>
      </c>
      <c r="E2" s="121"/>
      <c r="F2" s="122" t="s">
        <v>46</v>
      </c>
    </row>
    <row r="3" spans="1:7" ht="65.5" customHeight="1" x14ac:dyDescent="0.3">
      <c r="A3" s="119"/>
      <c r="B3" s="108" t="s">
        <v>47</v>
      </c>
      <c r="C3" s="108" t="s">
        <v>48</v>
      </c>
      <c r="D3" s="108" t="s">
        <v>49</v>
      </c>
      <c r="E3" s="108" t="s">
        <v>50</v>
      </c>
      <c r="F3" s="123"/>
    </row>
    <row r="4" spans="1:7" x14ac:dyDescent="0.3">
      <c r="A4" s="32">
        <v>44197</v>
      </c>
      <c r="B4" s="33">
        <v>19.32</v>
      </c>
      <c r="C4" s="4">
        <f>B4/1.43</f>
        <v>13.510489510489512</v>
      </c>
      <c r="D4" s="2">
        <v>14.24</v>
      </c>
      <c r="E4" s="4">
        <f>D4-0.15</f>
        <v>14.09</v>
      </c>
      <c r="F4" s="4">
        <f>C4-E4</f>
        <v>-0.57951048951048811</v>
      </c>
    </row>
    <row r="5" spans="1:7" x14ac:dyDescent="0.3">
      <c r="A5" s="32">
        <v>44198</v>
      </c>
      <c r="B5" s="33">
        <v>19.32</v>
      </c>
      <c r="C5" s="4">
        <f t="shared" ref="C5:C34" si="0">B5/1.43</f>
        <v>13.510489510489512</v>
      </c>
      <c r="D5" s="2">
        <v>14.24</v>
      </c>
      <c r="E5" s="4">
        <f t="shared" ref="E5:E34" si="1">D5-0.15</f>
        <v>14.09</v>
      </c>
      <c r="F5" s="4">
        <f t="shared" ref="F5:F34" si="2">C5-E5</f>
        <v>-0.57951048951048811</v>
      </c>
    </row>
    <row r="6" spans="1:7" x14ac:dyDescent="0.3">
      <c r="A6" s="32">
        <v>44199</v>
      </c>
      <c r="B6" s="33">
        <v>19.32</v>
      </c>
      <c r="C6" s="4">
        <f t="shared" si="0"/>
        <v>13.510489510489512</v>
      </c>
      <c r="D6" s="2">
        <v>14.24</v>
      </c>
      <c r="E6" s="4">
        <f t="shared" si="1"/>
        <v>14.09</v>
      </c>
      <c r="F6" s="4">
        <f t="shared" si="2"/>
        <v>-0.57951048951048811</v>
      </c>
    </row>
    <row r="7" spans="1:7" x14ac:dyDescent="0.3">
      <c r="A7" s="32">
        <v>44200</v>
      </c>
      <c r="B7" s="33">
        <v>19.32</v>
      </c>
      <c r="C7" s="4">
        <f t="shared" si="0"/>
        <v>13.510489510489512</v>
      </c>
      <c r="D7" s="2">
        <v>14.34</v>
      </c>
      <c r="E7" s="4">
        <f t="shared" si="1"/>
        <v>14.19</v>
      </c>
      <c r="F7" s="4">
        <f t="shared" si="2"/>
        <v>-0.67951048951048776</v>
      </c>
    </row>
    <row r="8" spans="1:7" x14ac:dyDescent="0.3">
      <c r="A8" s="32">
        <v>44201</v>
      </c>
      <c r="B8" s="33">
        <v>19.32</v>
      </c>
      <c r="C8" s="4">
        <f t="shared" si="0"/>
        <v>13.510489510489512</v>
      </c>
      <c r="D8" s="2">
        <v>14.34</v>
      </c>
      <c r="E8" s="4">
        <f t="shared" si="1"/>
        <v>14.19</v>
      </c>
      <c r="F8" s="4">
        <f t="shared" si="2"/>
        <v>-0.67951048951048776</v>
      </c>
    </row>
    <row r="9" spans="1:7" x14ac:dyDescent="0.3">
      <c r="A9" s="32">
        <v>44202</v>
      </c>
      <c r="B9" s="33">
        <v>19.32</v>
      </c>
      <c r="C9" s="4">
        <f t="shared" si="0"/>
        <v>13.510489510489512</v>
      </c>
      <c r="D9" s="2">
        <v>14.34</v>
      </c>
      <c r="E9" s="4">
        <f t="shared" si="1"/>
        <v>14.19</v>
      </c>
      <c r="F9" s="4">
        <f t="shared" si="2"/>
        <v>-0.67951048951048776</v>
      </c>
    </row>
    <row r="10" spans="1:7" x14ac:dyDescent="0.3">
      <c r="A10" s="32">
        <v>44203</v>
      </c>
      <c r="B10" s="33">
        <v>19.32</v>
      </c>
      <c r="C10" s="4">
        <f t="shared" si="0"/>
        <v>13.510489510489512</v>
      </c>
      <c r="D10" s="2">
        <v>14.44</v>
      </c>
      <c r="E10" s="4">
        <f t="shared" si="1"/>
        <v>14.29</v>
      </c>
      <c r="F10" s="4">
        <f t="shared" si="2"/>
        <v>-0.7795104895104874</v>
      </c>
    </row>
    <row r="11" spans="1:7" x14ac:dyDescent="0.3">
      <c r="A11" s="32">
        <v>44204</v>
      </c>
      <c r="B11" s="33">
        <v>19.32</v>
      </c>
      <c r="C11" s="4">
        <f t="shared" si="0"/>
        <v>13.510489510489512</v>
      </c>
      <c r="D11" s="2">
        <v>14.44</v>
      </c>
      <c r="E11" s="4">
        <f t="shared" si="1"/>
        <v>14.29</v>
      </c>
      <c r="F11" s="4">
        <f t="shared" si="2"/>
        <v>-0.7795104895104874</v>
      </c>
    </row>
    <row r="12" spans="1:7" x14ac:dyDescent="0.3">
      <c r="A12" s="32">
        <v>44205</v>
      </c>
      <c r="B12" s="33">
        <v>19.32</v>
      </c>
      <c r="C12" s="4">
        <f t="shared" si="0"/>
        <v>13.510489510489512</v>
      </c>
      <c r="D12" s="2">
        <v>14.44</v>
      </c>
      <c r="E12" s="4">
        <f t="shared" si="1"/>
        <v>14.29</v>
      </c>
      <c r="F12" s="4">
        <f t="shared" si="2"/>
        <v>-0.7795104895104874</v>
      </c>
    </row>
    <row r="13" spans="1:7" x14ac:dyDescent="0.3">
      <c r="A13" s="32">
        <v>44206</v>
      </c>
      <c r="B13" s="33">
        <v>19.32</v>
      </c>
      <c r="C13" s="4">
        <f t="shared" si="0"/>
        <v>13.510489510489512</v>
      </c>
      <c r="D13" s="2">
        <v>14.44</v>
      </c>
      <c r="E13" s="4">
        <f t="shared" si="1"/>
        <v>14.29</v>
      </c>
      <c r="F13" s="4">
        <f t="shared" si="2"/>
        <v>-0.7795104895104874</v>
      </c>
    </row>
    <row r="14" spans="1:7" x14ac:dyDescent="0.3">
      <c r="A14" s="32">
        <v>44207</v>
      </c>
      <c r="B14" s="33">
        <v>19.32</v>
      </c>
      <c r="C14" s="4">
        <f t="shared" si="0"/>
        <v>13.510489510489512</v>
      </c>
      <c r="D14" s="2">
        <v>14.54</v>
      </c>
      <c r="E14" s="4">
        <f t="shared" si="1"/>
        <v>14.389999999999999</v>
      </c>
      <c r="F14" s="4">
        <f t="shared" si="2"/>
        <v>-0.87951048951048705</v>
      </c>
    </row>
    <row r="15" spans="1:7" x14ac:dyDescent="0.3">
      <c r="A15" s="32">
        <v>44208</v>
      </c>
      <c r="B15" s="33">
        <v>19.32</v>
      </c>
      <c r="C15" s="4">
        <f t="shared" si="0"/>
        <v>13.510489510489512</v>
      </c>
      <c r="D15" s="2">
        <v>14.54</v>
      </c>
      <c r="E15" s="4">
        <f t="shared" si="1"/>
        <v>14.389999999999999</v>
      </c>
      <c r="F15" s="4">
        <f t="shared" si="2"/>
        <v>-0.87951048951048705</v>
      </c>
    </row>
    <row r="16" spans="1:7" x14ac:dyDescent="0.3">
      <c r="A16" s="32">
        <v>44209</v>
      </c>
      <c r="B16" s="33">
        <v>19.32</v>
      </c>
      <c r="C16" s="4">
        <f t="shared" si="0"/>
        <v>13.510489510489512</v>
      </c>
      <c r="D16" s="2">
        <v>14.69</v>
      </c>
      <c r="E16" s="4">
        <f t="shared" si="1"/>
        <v>14.54</v>
      </c>
      <c r="F16" s="4">
        <f t="shared" si="2"/>
        <v>-1.0295104895104874</v>
      </c>
    </row>
    <row r="17" spans="1:6" x14ac:dyDescent="0.3">
      <c r="A17" s="32">
        <v>44210</v>
      </c>
      <c r="B17" s="33">
        <v>19.32</v>
      </c>
      <c r="C17" s="4">
        <f t="shared" si="0"/>
        <v>13.510489510489512</v>
      </c>
      <c r="D17" s="2">
        <v>14.69</v>
      </c>
      <c r="E17" s="4">
        <f t="shared" si="1"/>
        <v>14.54</v>
      </c>
      <c r="F17" s="4">
        <f t="shared" si="2"/>
        <v>-1.0295104895104874</v>
      </c>
    </row>
    <row r="18" spans="1:6" x14ac:dyDescent="0.3">
      <c r="A18" s="32">
        <v>44211</v>
      </c>
      <c r="B18" s="33">
        <v>19.32</v>
      </c>
      <c r="C18" s="4">
        <f t="shared" si="0"/>
        <v>13.510489510489512</v>
      </c>
      <c r="D18" s="2">
        <v>14.69</v>
      </c>
      <c r="E18" s="4">
        <f t="shared" si="1"/>
        <v>14.54</v>
      </c>
      <c r="F18" s="4">
        <f t="shared" si="2"/>
        <v>-1.0295104895104874</v>
      </c>
    </row>
    <row r="19" spans="1:6" x14ac:dyDescent="0.3">
      <c r="A19" s="32">
        <v>44212</v>
      </c>
      <c r="B19" s="33">
        <v>19.32</v>
      </c>
      <c r="C19" s="4">
        <f t="shared" si="0"/>
        <v>13.510489510489512</v>
      </c>
      <c r="D19" s="2">
        <v>14.69</v>
      </c>
      <c r="E19" s="4">
        <f t="shared" si="1"/>
        <v>14.54</v>
      </c>
      <c r="F19" s="4">
        <f t="shared" si="2"/>
        <v>-1.0295104895104874</v>
      </c>
    </row>
    <row r="20" spans="1:6" x14ac:dyDescent="0.3">
      <c r="A20" s="32">
        <v>44213</v>
      </c>
      <c r="B20" s="33">
        <v>19.32</v>
      </c>
      <c r="C20" s="4">
        <f t="shared" si="0"/>
        <v>13.510489510489512</v>
      </c>
      <c r="D20" s="2">
        <v>14.69</v>
      </c>
      <c r="E20" s="4">
        <f t="shared" si="1"/>
        <v>14.54</v>
      </c>
      <c r="F20" s="4">
        <f t="shared" si="2"/>
        <v>-1.0295104895104874</v>
      </c>
    </row>
    <row r="21" spans="1:6" x14ac:dyDescent="0.3">
      <c r="A21" s="32">
        <v>44214</v>
      </c>
      <c r="B21" s="33">
        <v>19.32</v>
      </c>
      <c r="C21" s="4">
        <f t="shared" si="0"/>
        <v>13.510489510489512</v>
      </c>
      <c r="D21" s="2">
        <v>14.69</v>
      </c>
      <c r="E21" s="4">
        <f t="shared" si="1"/>
        <v>14.54</v>
      </c>
      <c r="F21" s="4">
        <f t="shared" si="2"/>
        <v>-1.0295104895104874</v>
      </c>
    </row>
    <row r="22" spans="1:6" x14ac:dyDescent="0.3">
      <c r="A22" s="32">
        <v>44215</v>
      </c>
      <c r="B22" s="33">
        <v>19.32</v>
      </c>
      <c r="C22" s="4">
        <f t="shared" si="0"/>
        <v>13.510489510489512</v>
      </c>
      <c r="D22" s="2">
        <v>14.69</v>
      </c>
      <c r="E22" s="4">
        <f t="shared" si="1"/>
        <v>14.54</v>
      </c>
      <c r="F22" s="4">
        <f t="shared" si="2"/>
        <v>-1.0295104895104874</v>
      </c>
    </row>
    <row r="23" spans="1:6" x14ac:dyDescent="0.3">
      <c r="A23" s="32">
        <v>44216</v>
      </c>
      <c r="B23" s="33">
        <v>19.32</v>
      </c>
      <c r="C23" s="4">
        <f t="shared" si="0"/>
        <v>13.510489510489512</v>
      </c>
      <c r="D23" s="2">
        <v>14.69</v>
      </c>
      <c r="E23" s="4">
        <f t="shared" si="1"/>
        <v>14.54</v>
      </c>
      <c r="F23" s="4">
        <f t="shared" si="2"/>
        <v>-1.0295104895104874</v>
      </c>
    </row>
    <row r="24" spans="1:6" x14ac:dyDescent="0.3">
      <c r="A24" s="32">
        <v>44217</v>
      </c>
      <c r="B24" s="33">
        <v>19.32</v>
      </c>
      <c r="C24" s="4">
        <f t="shared" si="0"/>
        <v>13.510489510489512</v>
      </c>
      <c r="D24" s="2">
        <v>14.69</v>
      </c>
      <c r="E24" s="4">
        <f t="shared" si="1"/>
        <v>14.54</v>
      </c>
      <c r="F24" s="4">
        <f t="shared" si="2"/>
        <v>-1.0295104895104874</v>
      </c>
    </row>
    <row r="25" spans="1:6" x14ac:dyDescent="0.3">
      <c r="A25" s="32">
        <v>44218</v>
      </c>
      <c r="B25" s="33">
        <v>19.32</v>
      </c>
      <c r="C25" s="4">
        <f t="shared" si="0"/>
        <v>13.510489510489512</v>
      </c>
      <c r="D25" s="2">
        <v>14.69</v>
      </c>
      <c r="E25" s="4">
        <f t="shared" si="1"/>
        <v>14.54</v>
      </c>
      <c r="F25" s="4">
        <f t="shared" si="2"/>
        <v>-1.0295104895104874</v>
      </c>
    </row>
    <row r="26" spans="1:6" x14ac:dyDescent="0.3">
      <c r="A26" s="32">
        <v>44219</v>
      </c>
      <c r="B26" s="33">
        <v>19.32</v>
      </c>
      <c r="C26" s="4">
        <f t="shared" si="0"/>
        <v>13.510489510489512</v>
      </c>
      <c r="D26" s="2">
        <v>14.69</v>
      </c>
      <c r="E26" s="4">
        <f t="shared" si="1"/>
        <v>14.54</v>
      </c>
      <c r="F26" s="4">
        <f t="shared" si="2"/>
        <v>-1.0295104895104874</v>
      </c>
    </row>
    <row r="27" spans="1:6" x14ac:dyDescent="0.3">
      <c r="A27" s="32">
        <v>44220</v>
      </c>
      <c r="B27" s="33">
        <v>19.32</v>
      </c>
      <c r="C27" s="4">
        <f t="shared" si="0"/>
        <v>13.510489510489512</v>
      </c>
      <c r="D27" s="2">
        <v>14.69</v>
      </c>
      <c r="E27" s="4">
        <f t="shared" si="1"/>
        <v>14.54</v>
      </c>
      <c r="F27" s="4">
        <f t="shared" si="2"/>
        <v>-1.0295104895104874</v>
      </c>
    </row>
    <row r="28" spans="1:6" x14ac:dyDescent="0.3">
      <c r="A28" s="32">
        <v>44221</v>
      </c>
      <c r="B28" s="33">
        <v>19.32</v>
      </c>
      <c r="C28" s="4">
        <f t="shared" si="0"/>
        <v>13.510489510489512</v>
      </c>
      <c r="D28" s="2">
        <v>14.59</v>
      </c>
      <c r="E28" s="4">
        <f t="shared" si="1"/>
        <v>14.44</v>
      </c>
      <c r="F28" s="4">
        <f t="shared" si="2"/>
        <v>-0.92951048951048776</v>
      </c>
    </row>
    <row r="29" spans="1:6" x14ac:dyDescent="0.3">
      <c r="A29" s="32">
        <v>44222</v>
      </c>
      <c r="B29" s="33">
        <v>19.32</v>
      </c>
      <c r="C29" s="4">
        <f t="shared" si="0"/>
        <v>13.510489510489512</v>
      </c>
      <c r="D29" s="2">
        <v>14.59</v>
      </c>
      <c r="E29" s="4">
        <f t="shared" si="1"/>
        <v>14.44</v>
      </c>
      <c r="F29" s="4">
        <f t="shared" si="2"/>
        <v>-0.92951048951048776</v>
      </c>
    </row>
    <row r="30" spans="1:6" x14ac:dyDescent="0.3">
      <c r="A30" s="32">
        <v>44223</v>
      </c>
      <c r="B30" s="33">
        <v>19.32</v>
      </c>
      <c r="C30" s="4">
        <f t="shared" si="0"/>
        <v>13.510489510489512</v>
      </c>
      <c r="D30" s="2">
        <v>14.59</v>
      </c>
      <c r="E30" s="4">
        <f t="shared" si="1"/>
        <v>14.44</v>
      </c>
      <c r="F30" s="4">
        <f t="shared" si="2"/>
        <v>-0.92951048951048776</v>
      </c>
    </row>
    <row r="31" spans="1:6" x14ac:dyDescent="0.3">
      <c r="A31" s="32">
        <v>44224</v>
      </c>
      <c r="B31" s="33">
        <v>19.32</v>
      </c>
      <c r="C31" s="4">
        <f t="shared" si="0"/>
        <v>13.510489510489512</v>
      </c>
      <c r="D31" s="2">
        <v>14.59</v>
      </c>
      <c r="E31" s="4">
        <f t="shared" si="1"/>
        <v>14.44</v>
      </c>
      <c r="F31" s="4">
        <f t="shared" si="2"/>
        <v>-0.92951048951048776</v>
      </c>
    </row>
    <row r="32" spans="1:6" x14ac:dyDescent="0.3">
      <c r="A32" s="32">
        <v>44225</v>
      </c>
      <c r="B32" s="33">
        <v>19.32</v>
      </c>
      <c r="C32" s="4">
        <f t="shared" si="0"/>
        <v>13.510489510489512</v>
      </c>
      <c r="D32" s="2">
        <v>14.69</v>
      </c>
      <c r="E32" s="4">
        <f t="shared" si="1"/>
        <v>14.54</v>
      </c>
      <c r="F32" s="4">
        <f t="shared" si="2"/>
        <v>-1.0295104895104874</v>
      </c>
    </row>
    <row r="33" spans="1:6" x14ac:dyDescent="0.3">
      <c r="A33" s="32">
        <v>44226</v>
      </c>
      <c r="B33" s="33">
        <v>19.32</v>
      </c>
      <c r="C33" s="4">
        <f t="shared" si="0"/>
        <v>13.510489510489512</v>
      </c>
      <c r="D33" s="2">
        <v>14.69</v>
      </c>
      <c r="E33" s="4">
        <f t="shared" si="1"/>
        <v>14.54</v>
      </c>
      <c r="F33" s="4">
        <f t="shared" si="2"/>
        <v>-1.0295104895104874</v>
      </c>
    </row>
    <row r="34" spans="1:6" ht="13.5" thickBot="1" x14ac:dyDescent="0.35">
      <c r="A34" s="34">
        <v>44227</v>
      </c>
      <c r="B34" s="35">
        <v>19.32</v>
      </c>
      <c r="C34" s="10">
        <f t="shared" si="0"/>
        <v>13.510489510489512</v>
      </c>
      <c r="D34" s="9">
        <v>14.69</v>
      </c>
      <c r="E34" s="10">
        <f t="shared" si="1"/>
        <v>14.54</v>
      </c>
      <c r="F34" s="10">
        <f t="shared" si="2"/>
        <v>-1.0295104895104874</v>
      </c>
    </row>
    <row r="35" spans="1:6" x14ac:dyDescent="0.3">
      <c r="A35" s="36" t="s">
        <v>2</v>
      </c>
      <c r="B35" s="37">
        <f>AVERAGE(B4:B34)</f>
        <v>19.320000000000004</v>
      </c>
      <c r="C35" s="37">
        <f>AVERAGE(C4:C34)</f>
        <v>13.510489510489505</v>
      </c>
      <c r="D35" s="37">
        <f>AVERAGE(D4:D34)</f>
        <v>14.557741935483866</v>
      </c>
      <c r="E35" s="37">
        <f t="shared" ref="E35" si="3">AVERAGE(E4:E34)</f>
        <v>14.407741935483875</v>
      </c>
      <c r="F35" s="6">
        <f>C35-E35</f>
        <v>-0.8972524249943703</v>
      </c>
    </row>
    <row r="36" spans="1:6" x14ac:dyDescent="0.3">
      <c r="A36" s="63"/>
      <c r="B36" s="66"/>
      <c r="C36" s="66"/>
      <c r="D36" s="66"/>
      <c r="E36" s="66"/>
      <c r="F36" s="23"/>
    </row>
    <row r="37" spans="1:6" x14ac:dyDescent="0.3">
      <c r="F37" s="104"/>
    </row>
    <row r="38" spans="1:6" x14ac:dyDescent="0.3">
      <c r="A38" s="56">
        <v>44228</v>
      </c>
      <c r="B38" s="33">
        <v>19.32</v>
      </c>
      <c r="C38" s="4">
        <f t="shared" ref="C38:C65" si="4">B38/1.43</f>
        <v>13.510489510489512</v>
      </c>
      <c r="D38" s="2">
        <v>14.69</v>
      </c>
      <c r="E38" s="33">
        <f>D38-0.15</f>
        <v>14.54</v>
      </c>
      <c r="F38" s="4">
        <f t="shared" ref="F38:F99" si="5">C38-E38</f>
        <v>-1.0295104895104874</v>
      </c>
    </row>
    <row r="39" spans="1:6" x14ac:dyDescent="0.3">
      <c r="A39" s="56">
        <v>44229</v>
      </c>
      <c r="B39" s="33">
        <v>19.32</v>
      </c>
      <c r="C39" s="4">
        <f t="shared" si="4"/>
        <v>13.510489510489512</v>
      </c>
      <c r="D39" s="2">
        <v>14.69</v>
      </c>
      <c r="E39" s="33">
        <f t="shared" ref="E39:E65" si="6">D39-0.15</f>
        <v>14.54</v>
      </c>
      <c r="F39" s="4">
        <f t="shared" si="5"/>
        <v>-1.0295104895104874</v>
      </c>
    </row>
    <row r="40" spans="1:6" x14ac:dyDescent="0.3">
      <c r="A40" s="56">
        <v>44230</v>
      </c>
      <c r="B40" s="33">
        <v>19.32</v>
      </c>
      <c r="C40" s="4">
        <f t="shared" si="4"/>
        <v>13.510489510489512</v>
      </c>
      <c r="D40" s="2">
        <v>14.89</v>
      </c>
      <c r="E40" s="33">
        <f t="shared" si="6"/>
        <v>14.74</v>
      </c>
      <c r="F40" s="4">
        <f t="shared" si="5"/>
        <v>-1.2295104895104885</v>
      </c>
    </row>
    <row r="41" spans="1:6" x14ac:dyDescent="0.3">
      <c r="A41" s="56">
        <v>44231</v>
      </c>
      <c r="B41" s="33">
        <v>19.32</v>
      </c>
      <c r="C41" s="4">
        <f t="shared" si="4"/>
        <v>13.510489510489512</v>
      </c>
      <c r="D41" s="2">
        <v>14.89</v>
      </c>
      <c r="E41" s="33">
        <f t="shared" si="6"/>
        <v>14.74</v>
      </c>
      <c r="F41" s="4">
        <f t="shared" si="5"/>
        <v>-1.2295104895104885</v>
      </c>
    </row>
    <row r="42" spans="1:6" x14ac:dyDescent="0.3">
      <c r="A42" s="56">
        <v>44232</v>
      </c>
      <c r="B42" s="33">
        <v>19.32</v>
      </c>
      <c r="C42" s="4">
        <f t="shared" si="4"/>
        <v>13.510489510489512</v>
      </c>
      <c r="D42" s="2">
        <v>14.89</v>
      </c>
      <c r="E42" s="33">
        <f t="shared" si="6"/>
        <v>14.74</v>
      </c>
      <c r="F42" s="4">
        <f t="shared" si="5"/>
        <v>-1.2295104895104885</v>
      </c>
    </row>
    <row r="43" spans="1:6" x14ac:dyDescent="0.3">
      <c r="A43" s="56">
        <v>44233</v>
      </c>
      <c r="B43" s="33">
        <v>19.32</v>
      </c>
      <c r="C43" s="4">
        <f t="shared" si="4"/>
        <v>13.510489510489512</v>
      </c>
      <c r="D43" s="2">
        <v>14.89</v>
      </c>
      <c r="E43" s="33">
        <f t="shared" si="6"/>
        <v>14.74</v>
      </c>
      <c r="F43" s="4">
        <f t="shared" si="5"/>
        <v>-1.2295104895104885</v>
      </c>
    </row>
    <row r="44" spans="1:6" x14ac:dyDescent="0.3">
      <c r="A44" s="56">
        <v>44234</v>
      </c>
      <c r="B44" s="33">
        <v>19.32</v>
      </c>
      <c r="C44" s="4">
        <f t="shared" si="4"/>
        <v>13.510489510489512</v>
      </c>
      <c r="D44" s="2">
        <v>14.89</v>
      </c>
      <c r="E44" s="33">
        <f t="shared" si="6"/>
        <v>14.74</v>
      </c>
      <c r="F44" s="4">
        <f t="shared" si="5"/>
        <v>-1.2295104895104885</v>
      </c>
    </row>
    <row r="45" spans="1:6" x14ac:dyDescent="0.3">
      <c r="A45" s="56">
        <v>44235</v>
      </c>
      <c r="B45" s="33">
        <v>19.32</v>
      </c>
      <c r="C45" s="4">
        <f t="shared" si="4"/>
        <v>13.510489510489512</v>
      </c>
      <c r="D45" s="2">
        <v>15.09</v>
      </c>
      <c r="E45" s="33">
        <f t="shared" si="6"/>
        <v>14.94</v>
      </c>
      <c r="F45" s="4">
        <f t="shared" si="5"/>
        <v>-1.4295104895104878</v>
      </c>
    </row>
    <row r="46" spans="1:6" x14ac:dyDescent="0.3">
      <c r="A46" s="56">
        <v>44236</v>
      </c>
      <c r="B46" s="33">
        <v>19.32</v>
      </c>
      <c r="C46" s="4">
        <f t="shared" si="4"/>
        <v>13.510489510489512</v>
      </c>
      <c r="D46" s="2">
        <v>15.09</v>
      </c>
      <c r="E46" s="33">
        <f t="shared" si="6"/>
        <v>14.94</v>
      </c>
      <c r="F46" s="4">
        <f t="shared" si="5"/>
        <v>-1.4295104895104878</v>
      </c>
    </row>
    <row r="47" spans="1:6" x14ac:dyDescent="0.3">
      <c r="A47" s="56">
        <v>44237</v>
      </c>
      <c r="B47" s="33">
        <v>19.32</v>
      </c>
      <c r="C47" s="4">
        <f t="shared" si="4"/>
        <v>13.510489510489512</v>
      </c>
      <c r="D47" s="2">
        <v>15.09</v>
      </c>
      <c r="E47" s="33">
        <f t="shared" si="6"/>
        <v>14.94</v>
      </c>
      <c r="F47" s="4">
        <f t="shared" si="5"/>
        <v>-1.4295104895104878</v>
      </c>
    </row>
    <row r="48" spans="1:6" x14ac:dyDescent="0.3">
      <c r="A48" s="56">
        <v>44238</v>
      </c>
      <c r="B48" s="33">
        <v>19.32</v>
      </c>
      <c r="C48" s="4">
        <f t="shared" si="4"/>
        <v>13.510489510489512</v>
      </c>
      <c r="D48" s="2">
        <v>15.09</v>
      </c>
      <c r="E48" s="33">
        <f t="shared" si="6"/>
        <v>14.94</v>
      </c>
      <c r="F48" s="4">
        <f t="shared" si="5"/>
        <v>-1.4295104895104878</v>
      </c>
    </row>
    <row r="49" spans="1:6" x14ac:dyDescent="0.3">
      <c r="A49" s="56">
        <v>44239</v>
      </c>
      <c r="B49" s="33">
        <v>19.32</v>
      </c>
      <c r="C49" s="4">
        <f t="shared" si="4"/>
        <v>13.510489510489512</v>
      </c>
      <c r="D49" s="2">
        <v>15.09</v>
      </c>
      <c r="E49" s="33">
        <f t="shared" si="6"/>
        <v>14.94</v>
      </c>
      <c r="F49" s="4">
        <f t="shared" si="5"/>
        <v>-1.4295104895104878</v>
      </c>
    </row>
    <row r="50" spans="1:6" x14ac:dyDescent="0.3">
      <c r="A50" s="56">
        <v>44240</v>
      </c>
      <c r="B50" s="33">
        <v>19.32</v>
      </c>
      <c r="C50" s="4">
        <f t="shared" si="4"/>
        <v>13.510489510489512</v>
      </c>
      <c r="D50" s="2">
        <v>15.09</v>
      </c>
      <c r="E50" s="33">
        <f t="shared" si="6"/>
        <v>14.94</v>
      </c>
      <c r="F50" s="4">
        <f t="shared" si="5"/>
        <v>-1.4295104895104878</v>
      </c>
    </row>
    <row r="51" spans="1:6" x14ac:dyDescent="0.3">
      <c r="A51" s="56">
        <v>44241</v>
      </c>
      <c r="B51" s="33">
        <v>19.32</v>
      </c>
      <c r="C51" s="4">
        <f t="shared" si="4"/>
        <v>13.510489510489512</v>
      </c>
      <c r="D51" s="2">
        <v>15.09</v>
      </c>
      <c r="E51" s="33">
        <f t="shared" si="6"/>
        <v>14.94</v>
      </c>
      <c r="F51" s="4">
        <f t="shared" si="5"/>
        <v>-1.4295104895104878</v>
      </c>
    </row>
    <row r="52" spans="1:6" x14ac:dyDescent="0.3">
      <c r="A52" s="56">
        <v>44242</v>
      </c>
      <c r="B52" s="33">
        <v>19.32</v>
      </c>
      <c r="C52" s="4">
        <f t="shared" si="4"/>
        <v>13.510489510489512</v>
      </c>
      <c r="D52" s="2">
        <v>15.09</v>
      </c>
      <c r="E52" s="33">
        <f t="shared" si="6"/>
        <v>14.94</v>
      </c>
      <c r="F52" s="4">
        <f t="shared" si="5"/>
        <v>-1.4295104895104878</v>
      </c>
    </row>
    <row r="53" spans="1:6" x14ac:dyDescent="0.3">
      <c r="A53" s="56">
        <v>44243</v>
      </c>
      <c r="B53" s="33">
        <v>19.32</v>
      </c>
      <c r="C53" s="4">
        <f t="shared" si="4"/>
        <v>13.510489510489512</v>
      </c>
      <c r="D53" s="2">
        <v>15.09</v>
      </c>
      <c r="E53" s="33">
        <f t="shared" si="6"/>
        <v>14.94</v>
      </c>
      <c r="F53" s="4">
        <f t="shared" si="5"/>
        <v>-1.4295104895104878</v>
      </c>
    </row>
    <row r="54" spans="1:6" x14ac:dyDescent="0.3">
      <c r="A54" s="56">
        <v>44244</v>
      </c>
      <c r="B54" s="33">
        <v>19.32</v>
      </c>
      <c r="C54" s="4">
        <f t="shared" si="4"/>
        <v>13.510489510489512</v>
      </c>
      <c r="D54" s="2">
        <v>15.09</v>
      </c>
      <c r="E54" s="33">
        <f t="shared" si="6"/>
        <v>14.94</v>
      </c>
      <c r="F54" s="4">
        <f t="shared" si="5"/>
        <v>-1.4295104895104878</v>
      </c>
    </row>
    <row r="55" spans="1:6" x14ac:dyDescent="0.3">
      <c r="A55" s="56">
        <v>44245</v>
      </c>
      <c r="B55" s="33">
        <v>19.32</v>
      </c>
      <c r="C55" s="4">
        <f t="shared" si="4"/>
        <v>13.510489510489512</v>
      </c>
      <c r="D55" s="2">
        <v>15.19</v>
      </c>
      <c r="E55" s="33">
        <f t="shared" si="6"/>
        <v>15.04</v>
      </c>
      <c r="F55" s="4">
        <f t="shared" si="5"/>
        <v>-1.5295104895104874</v>
      </c>
    </row>
    <row r="56" spans="1:6" x14ac:dyDescent="0.3">
      <c r="A56" s="56">
        <v>44246</v>
      </c>
      <c r="B56" s="33">
        <v>19.32</v>
      </c>
      <c r="C56" s="4">
        <f t="shared" si="4"/>
        <v>13.510489510489512</v>
      </c>
      <c r="D56" s="2">
        <v>15.19</v>
      </c>
      <c r="E56" s="33">
        <f t="shared" si="6"/>
        <v>15.04</v>
      </c>
      <c r="F56" s="4">
        <f t="shared" si="5"/>
        <v>-1.5295104895104874</v>
      </c>
    </row>
    <row r="57" spans="1:6" x14ac:dyDescent="0.3">
      <c r="A57" s="56">
        <v>44247</v>
      </c>
      <c r="B57" s="33">
        <v>19.32</v>
      </c>
      <c r="C57" s="4">
        <f t="shared" si="4"/>
        <v>13.510489510489512</v>
      </c>
      <c r="D57" s="2">
        <v>15.19</v>
      </c>
      <c r="E57" s="33">
        <f t="shared" si="6"/>
        <v>15.04</v>
      </c>
      <c r="F57" s="4">
        <f t="shared" si="5"/>
        <v>-1.5295104895104874</v>
      </c>
    </row>
    <row r="58" spans="1:6" x14ac:dyDescent="0.3">
      <c r="A58" s="56">
        <v>44248</v>
      </c>
      <c r="B58" s="33">
        <v>19.32</v>
      </c>
      <c r="C58" s="4">
        <f t="shared" si="4"/>
        <v>13.510489510489512</v>
      </c>
      <c r="D58" s="2">
        <v>15.19</v>
      </c>
      <c r="E58" s="33">
        <f t="shared" si="6"/>
        <v>15.04</v>
      </c>
      <c r="F58" s="4">
        <f t="shared" si="5"/>
        <v>-1.5295104895104874</v>
      </c>
    </row>
    <row r="59" spans="1:6" x14ac:dyDescent="0.3">
      <c r="A59" s="56">
        <v>44249</v>
      </c>
      <c r="B59" s="33">
        <v>19.32</v>
      </c>
      <c r="C59" s="4">
        <f t="shared" si="4"/>
        <v>13.510489510489512</v>
      </c>
      <c r="D59" s="2">
        <v>15.19</v>
      </c>
      <c r="E59" s="33">
        <f t="shared" si="6"/>
        <v>15.04</v>
      </c>
      <c r="F59" s="4">
        <f t="shared" si="5"/>
        <v>-1.5295104895104874</v>
      </c>
    </row>
    <row r="60" spans="1:6" x14ac:dyDescent="0.3">
      <c r="A60" s="56">
        <v>44250</v>
      </c>
      <c r="B60" s="33">
        <v>19.32</v>
      </c>
      <c r="C60" s="4">
        <f t="shared" si="4"/>
        <v>13.510489510489512</v>
      </c>
      <c r="D60" s="2">
        <v>15.19</v>
      </c>
      <c r="E60" s="33">
        <f t="shared" si="6"/>
        <v>15.04</v>
      </c>
      <c r="F60" s="4">
        <f t="shared" si="5"/>
        <v>-1.5295104895104874</v>
      </c>
    </row>
    <row r="61" spans="1:6" x14ac:dyDescent="0.3">
      <c r="A61" s="56">
        <v>44251</v>
      </c>
      <c r="B61" s="33">
        <v>19.32</v>
      </c>
      <c r="C61" s="4">
        <f t="shared" si="4"/>
        <v>13.510489510489512</v>
      </c>
      <c r="D61" s="2">
        <v>15.29</v>
      </c>
      <c r="E61" s="33">
        <f t="shared" si="6"/>
        <v>15.139999999999999</v>
      </c>
      <c r="F61" s="4">
        <f t="shared" si="5"/>
        <v>-1.629510489510487</v>
      </c>
    </row>
    <row r="62" spans="1:6" x14ac:dyDescent="0.3">
      <c r="A62" s="56">
        <v>44252</v>
      </c>
      <c r="B62" s="33">
        <v>19.32</v>
      </c>
      <c r="C62" s="4">
        <f t="shared" si="4"/>
        <v>13.510489510489512</v>
      </c>
      <c r="D62" s="2">
        <v>15.39</v>
      </c>
      <c r="E62" s="33">
        <f t="shared" si="6"/>
        <v>15.24</v>
      </c>
      <c r="F62" s="4">
        <f t="shared" si="5"/>
        <v>-1.7295104895104885</v>
      </c>
    </row>
    <row r="63" spans="1:6" x14ac:dyDescent="0.3">
      <c r="A63" s="56">
        <v>44253</v>
      </c>
      <c r="B63" s="33">
        <v>19.32</v>
      </c>
      <c r="C63" s="4">
        <f t="shared" si="4"/>
        <v>13.510489510489512</v>
      </c>
      <c r="D63" s="2">
        <v>15.39</v>
      </c>
      <c r="E63" s="33">
        <f t="shared" si="6"/>
        <v>15.24</v>
      </c>
      <c r="F63" s="4">
        <f t="shared" si="5"/>
        <v>-1.7295104895104885</v>
      </c>
    </row>
    <row r="64" spans="1:6" x14ac:dyDescent="0.3">
      <c r="A64" s="56">
        <v>44254</v>
      </c>
      <c r="B64" s="33">
        <v>19.32</v>
      </c>
      <c r="C64" s="4">
        <f t="shared" si="4"/>
        <v>13.510489510489512</v>
      </c>
      <c r="D64" s="2">
        <v>15.39</v>
      </c>
      <c r="E64" s="33">
        <f t="shared" si="6"/>
        <v>15.24</v>
      </c>
      <c r="F64" s="4">
        <f t="shared" si="5"/>
        <v>-1.7295104895104885</v>
      </c>
    </row>
    <row r="65" spans="1:6" ht="13.5" thickBot="1" x14ac:dyDescent="0.35">
      <c r="A65" s="55">
        <v>44255</v>
      </c>
      <c r="B65" s="35">
        <v>19.32</v>
      </c>
      <c r="C65" s="10">
        <f t="shared" si="4"/>
        <v>13.510489510489512</v>
      </c>
      <c r="D65" s="9">
        <v>15.39</v>
      </c>
      <c r="E65" s="35">
        <f t="shared" si="6"/>
        <v>15.24</v>
      </c>
      <c r="F65" s="10">
        <f t="shared" si="5"/>
        <v>-1.7295104895104885</v>
      </c>
    </row>
    <row r="66" spans="1:6" x14ac:dyDescent="0.3">
      <c r="A66" s="36" t="s">
        <v>30</v>
      </c>
      <c r="B66" s="37">
        <f>AVERAGE(B38:B65)</f>
        <v>19.319999999999997</v>
      </c>
      <c r="C66" s="37">
        <f>AVERAGE(C38:C65)</f>
        <v>13.510489510489506</v>
      </c>
      <c r="D66" s="36">
        <v>15.52</v>
      </c>
      <c r="E66" s="36">
        <v>15.37</v>
      </c>
      <c r="F66" s="6">
        <f t="shared" si="5"/>
        <v>-1.8595104895104928</v>
      </c>
    </row>
    <row r="67" spans="1:6" x14ac:dyDescent="0.3">
      <c r="F67" s="104"/>
    </row>
    <row r="68" spans="1:6" x14ac:dyDescent="0.3">
      <c r="A68" s="32">
        <v>44256</v>
      </c>
      <c r="B68" s="33">
        <v>19.32</v>
      </c>
      <c r="C68" s="4">
        <f t="shared" ref="C68:C98" si="7">B68/1.43</f>
        <v>13.510489510489512</v>
      </c>
      <c r="D68" s="2">
        <v>15.49</v>
      </c>
      <c r="E68" s="4">
        <f>D68-0.15</f>
        <v>15.34</v>
      </c>
      <c r="F68" s="4">
        <f t="shared" si="5"/>
        <v>-1.8295104895104881</v>
      </c>
    </row>
    <row r="69" spans="1:6" x14ac:dyDescent="0.3">
      <c r="A69" s="32">
        <v>44257</v>
      </c>
      <c r="B69" s="33">
        <v>19.32</v>
      </c>
      <c r="C69" s="4">
        <f t="shared" si="7"/>
        <v>13.510489510489512</v>
      </c>
      <c r="D69" s="2">
        <v>15.49</v>
      </c>
      <c r="E69" s="4">
        <f t="shared" ref="E69:E98" si="8">D69-0.15</f>
        <v>15.34</v>
      </c>
      <c r="F69" s="4">
        <f t="shared" si="5"/>
        <v>-1.8295104895104881</v>
      </c>
    </row>
    <row r="70" spans="1:6" x14ac:dyDescent="0.3">
      <c r="A70" s="32">
        <v>44258</v>
      </c>
      <c r="B70" s="33">
        <v>19.32</v>
      </c>
      <c r="C70" s="4">
        <f t="shared" si="7"/>
        <v>13.510489510489512</v>
      </c>
      <c r="D70" s="2">
        <v>15.49</v>
      </c>
      <c r="E70" s="4">
        <f t="shared" si="8"/>
        <v>15.34</v>
      </c>
      <c r="F70" s="4">
        <f t="shared" si="5"/>
        <v>-1.8295104895104881</v>
      </c>
    </row>
    <row r="71" spans="1:6" x14ac:dyDescent="0.3">
      <c r="A71" s="32">
        <v>44259</v>
      </c>
      <c r="B71" s="33">
        <v>19.32</v>
      </c>
      <c r="C71" s="4">
        <f t="shared" si="7"/>
        <v>13.510489510489512</v>
      </c>
      <c r="D71" s="2">
        <v>15.49</v>
      </c>
      <c r="E71" s="4">
        <f t="shared" si="8"/>
        <v>15.34</v>
      </c>
      <c r="F71" s="4">
        <f t="shared" si="5"/>
        <v>-1.8295104895104881</v>
      </c>
    </row>
    <row r="72" spans="1:6" x14ac:dyDescent="0.3">
      <c r="A72" s="32">
        <v>44260</v>
      </c>
      <c r="B72" s="33">
        <v>19.32</v>
      </c>
      <c r="C72" s="4">
        <f t="shared" si="7"/>
        <v>13.510489510489512</v>
      </c>
      <c r="D72" s="2">
        <v>15.64</v>
      </c>
      <c r="E72" s="4">
        <f t="shared" si="8"/>
        <v>15.49</v>
      </c>
      <c r="F72" s="4">
        <f t="shared" si="5"/>
        <v>-1.9795104895104885</v>
      </c>
    </row>
    <row r="73" spans="1:6" x14ac:dyDescent="0.3">
      <c r="A73" s="32">
        <v>44261</v>
      </c>
      <c r="B73" s="33">
        <v>19.32</v>
      </c>
      <c r="C73" s="4">
        <f t="shared" si="7"/>
        <v>13.510489510489512</v>
      </c>
      <c r="D73" s="2">
        <v>15.64</v>
      </c>
      <c r="E73" s="4">
        <f t="shared" si="8"/>
        <v>15.49</v>
      </c>
      <c r="F73" s="4">
        <f t="shared" si="5"/>
        <v>-1.9795104895104885</v>
      </c>
    </row>
    <row r="74" spans="1:6" x14ac:dyDescent="0.3">
      <c r="A74" s="32">
        <v>44262</v>
      </c>
      <c r="B74" s="33">
        <v>19.32</v>
      </c>
      <c r="C74" s="4">
        <f t="shared" si="7"/>
        <v>13.510489510489512</v>
      </c>
      <c r="D74" s="2">
        <v>15.64</v>
      </c>
      <c r="E74" s="4">
        <f t="shared" si="8"/>
        <v>15.49</v>
      </c>
      <c r="F74" s="4">
        <f t="shared" si="5"/>
        <v>-1.9795104895104885</v>
      </c>
    </row>
    <row r="75" spans="1:6" x14ac:dyDescent="0.3">
      <c r="A75" s="32">
        <v>44263</v>
      </c>
      <c r="B75" s="33">
        <v>19.32</v>
      </c>
      <c r="C75" s="4">
        <f t="shared" si="7"/>
        <v>13.510489510489512</v>
      </c>
      <c r="D75" s="2">
        <v>15.79</v>
      </c>
      <c r="E75" s="4">
        <f t="shared" si="8"/>
        <v>15.639999999999999</v>
      </c>
      <c r="F75" s="4">
        <f t="shared" si="5"/>
        <v>-2.129510489510487</v>
      </c>
    </row>
    <row r="76" spans="1:6" x14ac:dyDescent="0.3">
      <c r="A76" s="32">
        <v>44264</v>
      </c>
      <c r="B76" s="33">
        <v>19.32</v>
      </c>
      <c r="C76" s="4">
        <f t="shared" si="7"/>
        <v>13.510489510489512</v>
      </c>
      <c r="D76" s="2">
        <v>15.79</v>
      </c>
      <c r="E76" s="4">
        <f t="shared" si="8"/>
        <v>15.639999999999999</v>
      </c>
      <c r="F76" s="4">
        <f t="shared" si="5"/>
        <v>-2.129510489510487</v>
      </c>
    </row>
    <row r="77" spans="1:6" x14ac:dyDescent="0.3">
      <c r="A77" s="32">
        <v>44265</v>
      </c>
      <c r="B77" s="33">
        <v>19.32</v>
      </c>
      <c r="C77" s="4">
        <f t="shared" si="7"/>
        <v>13.510489510489512</v>
      </c>
      <c r="D77" s="2">
        <v>15.79</v>
      </c>
      <c r="E77" s="4">
        <f t="shared" si="8"/>
        <v>15.639999999999999</v>
      </c>
      <c r="F77" s="4">
        <f t="shared" si="5"/>
        <v>-2.129510489510487</v>
      </c>
    </row>
    <row r="78" spans="1:6" x14ac:dyDescent="0.3">
      <c r="A78" s="32">
        <v>44266</v>
      </c>
      <c r="B78" s="33">
        <v>19.32</v>
      </c>
      <c r="C78" s="4">
        <f t="shared" si="7"/>
        <v>13.510489510489512</v>
      </c>
      <c r="D78" s="2">
        <v>15.79</v>
      </c>
      <c r="E78" s="4">
        <f t="shared" si="8"/>
        <v>15.639999999999999</v>
      </c>
      <c r="F78" s="4">
        <f t="shared" si="5"/>
        <v>-2.129510489510487</v>
      </c>
    </row>
    <row r="79" spans="1:6" x14ac:dyDescent="0.3">
      <c r="A79" s="32">
        <v>44267</v>
      </c>
      <c r="B79" s="33">
        <v>19.32</v>
      </c>
      <c r="C79" s="4">
        <f t="shared" si="7"/>
        <v>13.510489510489512</v>
      </c>
      <c r="D79" s="2">
        <v>15.89</v>
      </c>
      <c r="E79" s="4">
        <f t="shared" si="8"/>
        <v>15.74</v>
      </c>
      <c r="F79" s="4">
        <f t="shared" si="5"/>
        <v>-2.2295104895104885</v>
      </c>
    </row>
    <row r="80" spans="1:6" x14ac:dyDescent="0.3">
      <c r="A80" s="32">
        <v>44268</v>
      </c>
      <c r="B80" s="33">
        <v>19.32</v>
      </c>
      <c r="C80" s="4">
        <f t="shared" si="7"/>
        <v>13.510489510489512</v>
      </c>
      <c r="D80" s="2">
        <v>15.89</v>
      </c>
      <c r="E80" s="4">
        <f t="shared" si="8"/>
        <v>15.74</v>
      </c>
      <c r="F80" s="4">
        <f t="shared" si="5"/>
        <v>-2.2295104895104885</v>
      </c>
    </row>
    <row r="81" spans="1:6" x14ac:dyDescent="0.3">
      <c r="A81" s="32">
        <v>44269</v>
      </c>
      <c r="B81" s="33">
        <v>19.32</v>
      </c>
      <c r="C81" s="4">
        <f t="shared" si="7"/>
        <v>13.510489510489512</v>
      </c>
      <c r="D81" s="2">
        <v>15.89</v>
      </c>
      <c r="E81" s="4">
        <f t="shared" si="8"/>
        <v>15.74</v>
      </c>
      <c r="F81" s="4">
        <f t="shared" si="5"/>
        <v>-2.2295104895104885</v>
      </c>
    </row>
    <row r="82" spans="1:6" x14ac:dyDescent="0.3">
      <c r="A82" s="32">
        <v>44270</v>
      </c>
      <c r="B82" s="33">
        <v>19.32</v>
      </c>
      <c r="C82" s="4">
        <f t="shared" si="7"/>
        <v>13.510489510489512</v>
      </c>
      <c r="D82" s="2">
        <v>15.99</v>
      </c>
      <c r="E82" s="4">
        <f t="shared" si="8"/>
        <v>15.84</v>
      </c>
      <c r="F82" s="4">
        <f t="shared" si="5"/>
        <v>-2.3295104895104881</v>
      </c>
    </row>
    <row r="83" spans="1:6" x14ac:dyDescent="0.3">
      <c r="A83" s="32">
        <v>44271</v>
      </c>
      <c r="B83" s="33">
        <v>19.32</v>
      </c>
      <c r="C83" s="4">
        <f t="shared" si="7"/>
        <v>13.510489510489512</v>
      </c>
      <c r="D83" s="2">
        <v>15.99</v>
      </c>
      <c r="E83" s="4">
        <f t="shared" si="8"/>
        <v>15.84</v>
      </c>
      <c r="F83" s="4">
        <f t="shared" si="5"/>
        <v>-2.3295104895104881</v>
      </c>
    </row>
    <row r="84" spans="1:6" x14ac:dyDescent="0.3">
      <c r="A84" s="32">
        <v>44272</v>
      </c>
      <c r="B84" s="33">
        <v>19.32</v>
      </c>
      <c r="C84" s="4">
        <f t="shared" si="7"/>
        <v>13.510489510489512</v>
      </c>
      <c r="D84" s="2">
        <v>15.89</v>
      </c>
      <c r="E84" s="4">
        <f t="shared" si="8"/>
        <v>15.74</v>
      </c>
      <c r="F84" s="4">
        <f t="shared" si="5"/>
        <v>-2.2295104895104885</v>
      </c>
    </row>
    <row r="85" spans="1:6" x14ac:dyDescent="0.3">
      <c r="A85" s="32">
        <v>44273</v>
      </c>
      <c r="B85" s="33">
        <v>19.32</v>
      </c>
      <c r="C85" s="4">
        <f t="shared" si="7"/>
        <v>13.510489510489512</v>
      </c>
      <c r="D85" s="2">
        <v>15.74</v>
      </c>
      <c r="E85" s="4">
        <f t="shared" si="8"/>
        <v>15.59</v>
      </c>
      <c r="F85" s="4">
        <f t="shared" si="5"/>
        <v>-2.0795104895104881</v>
      </c>
    </row>
    <row r="86" spans="1:6" x14ac:dyDescent="0.3">
      <c r="A86" s="32">
        <v>44274</v>
      </c>
      <c r="B86" s="33">
        <v>19.32</v>
      </c>
      <c r="C86" s="4">
        <f t="shared" si="7"/>
        <v>13.510489510489512</v>
      </c>
      <c r="D86" s="2">
        <v>15.54</v>
      </c>
      <c r="E86" s="4">
        <f t="shared" si="8"/>
        <v>15.389999999999999</v>
      </c>
      <c r="F86" s="4">
        <f t="shared" si="5"/>
        <v>-1.879510489510487</v>
      </c>
    </row>
    <row r="87" spans="1:6" x14ac:dyDescent="0.3">
      <c r="A87" s="32">
        <v>44275</v>
      </c>
      <c r="B87" s="33">
        <v>19.32</v>
      </c>
      <c r="C87" s="4">
        <f t="shared" si="7"/>
        <v>13.510489510489512</v>
      </c>
      <c r="D87" s="2">
        <v>15.54</v>
      </c>
      <c r="E87" s="4">
        <f t="shared" si="8"/>
        <v>15.389999999999999</v>
      </c>
      <c r="F87" s="4">
        <f t="shared" si="5"/>
        <v>-1.879510489510487</v>
      </c>
    </row>
    <row r="88" spans="1:6" x14ac:dyDescent="0.3">
      <c r="A88" s="32">
        <v>44276</v>
      </c>
      <c r="B88" s="33">
        <v>19.32</v>
      </c>
      <c r="C88" s="4">
        <f t="shared" si="7"/>
        <v>13.510489510489512</v>
      </c>
      <c r="D88" s="2">
        <v>15.54</v>
      </c>
      <c r="E88" s="4">
        <f t="shared" si="8"/>
        <v>15.389999999999999</v>
      </c>
      <c r="F88" s="4">
        <f t="shared" si="5"/>
        <v>-1.879510489510487</v>
      </c>
    </row>
    <row r="89" spans="1:6" x14ac:dyDescent="0.3">
      <c r="A89" s="32">
        <v>44277</v>
      </c>
      <c r="B89" s="33">
        <v>19.32</v>
      </c>
      <c r="C89" s="4">
        <f t="shared" si="7"/>
        <v>13.510489510489512</v>
      </c>
      <c r="D89" s="2">
        <v>15.44</v>
      </c>
      <c r="E89" s="4">
        <f t="shared" si="8"/>
        <v>15.29</v>
      </c>
      <c r="F89" s="4">
        <f t="shared" si="5"/>
        <v>-1.7795104895104874</v>
      </c>
    </row>
    <row r="90" spans="1:6" x14ac:dyDescent="0.3">
      <c r="A90" s="32">
        <v>44278</v>
      </c>
      <c r="B90" s="33">
        <v>19.32</v>
      </c>
      <c r="C90" s="4">
        <f t="shared" si="7"/>
        <v>13.510489510489512</v>
      </c>
      <c r="D90" s="2">
        <v>15.54</v>
      </c>
      <c r="E90" s="4">
        <f t="shared" si="8"/>
        <v>15.389999999999999</v>
      </c>
      <c r="F90" s="4">
        <f t="shared" si="5"/>
        <v>-1.879510489510487</v>
      </c>
    </row>
    <row r="91" spans="1:6" x14ac:dyDescent="0.3">
      <c r="A91" s="32">
        <v>44279</v>
      </c>
      <c r="B91" s="33">
        <v>19.32</v>
      </c>
      <c r="C91" s="4">
        <f t="shared" si="7"/>
        <v>13.510489510489512</v>
      </c>
      <c r="D91" s="2">
        <v>15.39</v>
      </c>
      <c r="E91" s="4">
        <f t="shared" si="8"/>
        <v>15.24</v>
      </c>
      <c r="F91" s="4">
        <f t="shared" si="5"/>
        <v>-1.7295104895104885</v>
      </c>
    </row>
    <row r="92" spans="1:6" x14ac:dyDescent="0.3">
      <c r="A92" s="32">
        <v>44280</v>
      </c>
      <c r="B92" s="33">
        <v>19.32</v>
      </c>
      <c r="C92" s="4">
        <f t="shared" si="7"/>
        <v>13.510489510489512</v>
      </c>
      <c r="D92" s="2">
        <v>15.49</v>
      </c>
      <c r="E92" s="4">
        <f t="shared" si="8"/>
        <v>15.34</v>
      </c>
      <c r="F92" s="4">
        <f t="shared" si="5"/>
        <v>-1.8295104895104881</v>
      </c>
    </row>
    <row r="93" spans="1:6" x14ac:dyDescent="0.3">
      <c r="A93" s="32">
        <v>44281</v>
      </c>
      <c r="B93" s="33">
        <v>19.32</v>
      </c>
      <c r="C93" s="4">
        <f t="shared" si="7"/>
        <v>13.510489510489512</v>
      </c>
      <c r="D93" s="2">
        <v>15.49</v>
      </c>
      <c r="E93" s="4">
        <f t="shared" si="8"/>
        <v>15.34</v>
      </c>
      <c r="F93" s="4">
        <f t="shared" si="5"/>
        <v>-1.8295104895104881</v>
      </c>
    </row>
    <row r="94" spans="1:6" x14ac:dyDescent="0.3">
      <c r="A94" s="32">
        <v>44282</v>
      </c>
      <c r="B94" s="33">
        <v>19.32</v>
      </c>
      <c r="C94" s="4">
        <f t="shared" si="7"/>
        <v>13.510489510489512</v>
      </c>
      <c r="D94" s="2">
        <v>15.49</v>
      </c>
      <c r="E94" s="4">
        <f t="shared" si="8"/>
        <v>15.34</v>
      </c>
      <c r="F94" s="4">
        <f t="shared" si="5"/>
        <v>-1.8295104895104881</v>
      </c>
    </row>
    <row r="95" spans="1:6" x14ac:dyDescent="0.3">
      <c r="A95" s="32">
        <v>44283</v>
      </c>
      <c r="B95" s="33">
        <v>19.32</v>
      </c>
      <c r="C95" s="4">
        <f t="shared" si="7"/>
        <v>13.510489510489512</v>
      </c>
      <c r="D95" s="2">
        <v>15.49</v>
      </c>
      <c r="E95" s="4">
        <f t="shared" si="8"/>
        <v>15.34</v>
      </c>
      <c r="F95" s="4">
        <f t="shared" si="5"/>
        <v>-1.8295104895104881</v>
      </c>
    </row>
    <row r="96" spans="1:6" x14ac:dyDescent="0.3">
      <c r="A96" s="32">
        <v>44284</v>
      </c>
      <c r="B96" s="33">
        <v>19.32</v>
      </c>
      <c r="C96" s="4">
        <f t="shared" si="7"/>
        <v>13.510489510489512</v>
      </c>
      <c r="D96" s="2">
        <v>15.49</v>
      </c>
      <c r="E96" s="4">
        <f t="shared" si="8"/>
        <v>15.34</v>
      </c>
      <c r="F96" s="4">
        <f t="shared" si="5"/>
        <v>-1.8295104895104881</v>
      </c>
    </row>
    <row r="97" spans="1:6" x14ac:dyDescent="0.3">
      <c r="A97" s="32">
        <v>44285</v>
      </c>
      <c r="B97" s="33">
        <v>19.32</v>
      </c>
      <c r="C97" s="4">
        <f t="shared" si="7"/>
        <v>13.510489510489512</v>
      </c>
      <c r="D97" s="2">
        <v>15.74</v>
      </c>
      <c r="E97" s="4">
        <f t="shared" si="8"/>
        <v>15.59</v>
      </c>
      <c r="F97" s="4">
        <f t="shared" si="5"/>
        <v>-2.0795104895104881</v>
      </c>
    </row>
    <row r="98" spans="1:6" ht="13.5" thickBot="1" x14ac:dyDescent="0.35">
      <c r="A98" s="34">
        <v>44286</v>
      </c>
      <c r="B98" s="35">
        <v>19.32</v>
      </c>
      <c r="C98" s="10">
        <f t="shared" si="7"/>
        <v>13.510489510489512</v>
      </c>
      <c r="D98" s="45">
        <v>15.74</v>
      </c>
      <c r="E98" s="10">
        <f t="shared" si="8"/>
        <v>15.59</v>
      </c>
      <c r="F98" s="10">
        <f t="shared" si="5"/>
        <v>-2.0795104895104881</v>
      </c>
    </row>
    <row r="99" spans="1:6" x14ac:dyDescent="0.3">
      <c r="A99" s="36" t="s">
        <v>4</v>
      </c>
      <c r="B99" s="37">
        <f>AVERAGE(B68:B98)</f>
        <v>19.320000000000004</v>
      </c>
      <c r="C99" s="37">
        <f t="shared" ref="C99:E99" si="9">AVERAGE(C68:C98)</f>
        <v>13.510489510489505</v>
      </c>
      <c r="D99" s="37">
        <f t="shared" si="9"/>
        <v>15.652903225806453</v>
      </c>
      <c r="E99" s="37">
        <f t="shared" si="9"/>
        <v>15.502903225806444</v>
      </c>
      <c r="F99" s="6">
        <f t="shared" si="5"/>
        <v>-1.992413715316939</v>
      </c>
    </row>
    <row r="100" spans="1:6" x14ac:dyDescent="0.3">
      <c r="A100" s="63"/>
      <c r="B100" s="66"/>
      <c r="C100" s="66"/>
      <c r="D100" s="66"/>
      <c r="E100" s="66"/>
      <c r="F100" s="23"/>
    </row>
    <row r="101" spans="1:6" customFormat="1" x14ac:dyDescent="0.3">
      <c r="A101" s="46">
        <v>44287</v>
      </c>
      <c r="B101" s="33">
        <v>19.32</v>
      </c>
      <c r="C101" s="4">
        <f t="shared" ref="C101:C130" si="10">B101/1.43</f>
        <v>13.510489510489512</v>
      </c>
      <c r="D101" s="2">
        <v>15.74</v>
      </c>
      <c r="E101" s="4">
        <f>D101-0.15</f>
        <v>15.59</v>
      </c>
      <c r="F101" s="4">
        <f t="shared" ref="F101:F130" si="11">C101-E101</f>
        <v>-2.0795104895104881</v>
      </c>
    </row>
    <row r="102" spans="1:6" customFormat="1" x14ac:dyDescent="0.3">
      <c r="A102" s="46">
        <v>44288</v>
      </c>
      <c r="B102" s="33">
        <v>19.32</v>
      </c>
      <c r="C102" s="4">
        <f t="shared" si="10"/>
        <v>13.510489510489512</v>
      </c>
      <c r="D102" s="2">
        <v>15.74</v>
      </c>
      <c r="E102" s="4">
        <f t="shared" ref="E102:E130" si="12">D102-0.15</f>
        <v>15.59</v>
      </c>
      <c r="F102" s="4">
        <f t="shared" si="11"/>
        <v>-2.0795104895104881</v>
      </c>
    </row>
    <row r="103" spans="1:6" customFormat="1" x14ac:dyDescent="0.3">
      <c r="A103" s="46">
        <v>44289</v>
      </c>
      <c r="B103" s="33">
        <v>19.32</v>
      </c>
      <c r="C103" s="4">
        <f t="shared" si="10"/>
        <v>13.510489510489512</v>
      </c>
      <c r="D103" s="2">
        <v>15.74</v>
      </c>
      <c r="E103" s="4">
        <f t="shared" si="12"/>
        <v>15.59</v>
      </c>
      <c r="F103" s="4">
        <f t="shared" si="11"/>
        <v>-2.0795104895104881</v>
      </c>
    </row>
    <row r="104" spans="1:6" customFormat="1" x14ac:dyDescent="0.3">
      <c r="A104" s="46">
        <v>44290</v>
      </c>
      <c r="B104" s="33">
        <v>19.32</v>
      </c>
      <c r="C104" s="4">
        <f t="shared" si="10"/>
        <v>13.510489510489512</v>
      </c>
      <c r="D104" s="2">
        <v>15.74</v>
      </c>
      <c r="E104" s="4">
        <f t="shared" si="12"/>
        <v>15.59</v>
      </c>
      <c r="F104" s="4">
        <f t="shared" si="11"/>
        <v>-2.0795104895104881</v>
      </c>
    </row>
    <row r="105" spans="1:6" customFormat="1" x14ac:dyDescent="0.3">
      <c r="A105" s="46">
        <v>44291</v>
      </c>
      <c r="B105" s="33">
        <v>19.32</v>
      </c>
      <c r="C105" s="4">
        <f t="shared" si="10"/>
        <v>13.510489510489512</v>
      </c>
      <c r="D105" s="2">
        <v>15.74</v>
      </c>
      <c r="E105" s="4">
        <f t="shared" si="12"/>
        <v>15.59</v>
      </c>
      <c r="F105" s="4">
        <f t="shared" si="11"/>
        <v>-2.0795104895104881</v>
      </c>
    </row>
    <row r="106" spans="1:6" customFormat="1" x14ac:dyDescent="0.3">
      <c r="A106" s="46">
        <v>44292</v>
      </c>
      <c r="B106" s="33">
        <v>19.32</v>
      </c>
      <c r="C106" s="4">
        <f t="shared" si="10"/>
        <v>13.510489510489512</v>
      </c>
      <c r="D106" s="2">
        <v>15.74</v>
      </c>
      <c r="E106" s="4">
        <f t="shared" si="12"/>
        <v>15.59</v>
      </c>
      <c r="F106" s="4">
        <f t="shared" si="11"/>
        <v>-2.0795104895104881</v>
      </c>
    </row>
    <row r="107" spans="1:6" customFormat="1" x14ac:dyDescent="0.3">
      <c r="A107" s="46">
        <v>44293</v>
      </c>
      <c r="B107" s="33">
        <v>19.32</v>
      </c>
      <c r="C107" s="4">
        <f t="shared" si="10"/>
        <v>13.510489510489512</v>
      </c>
      <c r="D107" s="2">
        <v>15.74</v>
      </c>
      <c r="E107" s="4">
        <f t="shared" si="12"/>
        <v>15.59</v>
      </c>
      <c r="F107" s="4">
        <f t="shared" si="11"/>
        <v>-2.0795104895104881</v>
      </c>
    </row>
    <row r="108" spans="1:6" customFormat="1" x14ac:dyDescent="0.3">
      <c r="A108" s="46">
        <v>44294</v>
      </c>
      <c r="B108" s="33">
        <v>19.32</v>
      </c>
      <c r="C108" s="4">
        <f t="shared" si="10"/>
        <v>13.510489510489512</v>
      </c>
      <c r="D108" s="2">
        <v>15.64</v>
      </c>
      <c r="E108" s="4">
        <f t="shared" si="12"/>
        <v>15.49</v>
      </c>
      <c r="F108" s="4">
        <f t="shared" si="11"/>
        <v>-1.9795104895104885</v>
      </c>
    </row>
    <row r="109" spans="1:6" customFormat="1" x14ac:dyDescent="0.3">
      <c r="A109" s="46">
        <v>44295</v>
      </c>
      <c r="B109" s="33">
        <v>19.32</v>
      </c>
      <c r="C109" s="4">
        <f t="shared" si="10"/>
        <v>13.510489510489512</v>
      </c>
      <c r="D109" s="2">
        <v>15.64</v>
      </c>
      <c r="E109" s="4">
        <f t="shared" si="12"/>
        <v>15.49</v>
      </c>
      <c r="F109" s="4">
        <f t="shared" si="11"/>
        <v>-1.9795104895104885</v>
      </c>
    </row>
    <row r="110" spans="1:6" customFormat="1" x14ac:dyDescent="0.3">
      <c r="A110" s="46">
        <v>44296</v>
      </c>
      <c r="B110" s="33">
        <v>19.32</v>
      </c>
      <c r="C110" s="4">
        <f t="shared" si="10"/>
        <v>13.510489510489512</v>
      </c>
      <c r="D110" s="2">
        <v>15.64</v>
      </c>
      <c r="E110" s="4">
        <f t="shared" si="12"/>
        <v>15.49</v>
      </c>
      <c r="F110" s="4">
        <f t="shared" si="11"/>
        <v>-1.9795104895104885</v>
      </c>
    </row>
    <row r="111" spans="1:6" customFormat="1" x14ac:dyDescent="0.3">
      <c r="A111" s="46">
        <v>44297</v>
      </c>
      <c r="B111" s="33">
        <v>19.32</v>
      </c>
      <c r="C111" s="4">
        <f t="shared" si="10"/>
        <v>13.510489510489512</v>
      </c>
      <c r="D111" s="2">
        <v>15.64</v>
      </c>
      <c r="E111" s="4">
        <f t="shared" si="12"/>
        <v>15.49</v>
      </c>
      <c r="F111" s="4">
        <f t="shared" si="11"/>
        <v>-1.9795104895104885</v>
      </c>
    </row>
    <row r="112" spans="1:6" customFormat="1" x14ac:dyDescent="0.3">
      <c r="A112" s="46">
        <v>44298</v>
      </c>
      <c r="B112" s="33">
        <v>19.32</v>
      </c>
      <c r="C112" s="4">
        <f t="shared" si="10"/>
        <v>13.510489510489512</v>
      </c>
      <c r="D112" s="2">
        <v>15.64</v>
      </c>
      <c r="E112" s="4">
        <f t="shared" si="12"/>
        <v>15.49</v>
      </c>
      <c r="F112" s="4">
        <f t="shared" si="11"/>
        <v>-1.9795104895104885</v>
      </c>
    </row>
    <row r="113" spans="1:6" customFormat="1" x14ac:dyDescent="0.3">
      <c r="A113" s="46">
        <v>44299</v>
      </c>
      <c r="B113" s="33">
        <v>19.32</v>
      </c>
      <c r="C113" s="4">
        <f t="shared" si="10"/>
        <v>13.510489510489512</v>
      </c>
      <c r="D113" s="2">
        <v>15.79</v>
      </c>
      <c r="E113" s="4">
        <f t="shared" si="12"/>
        <v>15.639999999999999</v>
      </c>
      <c r="F113" s="4">
        <f t="shared" si="11"/>
        <v>-2.129510489510487</v>
      </c>
    </row>
    <row r="114" spans="1:6" customFormat="1" x14ac:dyDescent="0.3">
      <c r="A114" s="46">
        <v>44300</v>
      </c>
      <c r="B114" s="33">
        <v>19.32</v>
      </c>
      <c r="C114" s="4">
        <f t="shared" si="10"/>
        <v>13.510489510489512</v>
      </c>
      <c r="D114" s="2">
        <v>15.79</v>
      </c>
      <c r="E114" s="4">
        <f t="shared" si="12"/>
        <v>15.639999999999999</v>
      </c>
      <c r="F114" s="4">
        <f t="shared" si="11"/>
        <v>-2.129510489510487</v>
      </c>
    </row>
    <row r="115" spans="1:6" customFormat="1" x14ac:dyDescent="0.3">
      <c r="A115" s="46">
        <v>44301</v>
      </c>
      <c r="B115" s="33">
        <v>19.32</v>
      </c>
      <c r="C115" s="4">
        <f t="shared" si="10"/>
        <v>13.510489510489512</v>
      </c>
      <c r="D115" s="2">
        <v>15.89</v>
      </c>
      <c r="E115" s="4">
        <f t="shared" si="12"/>
        <v>15.74</v>
      </c>
      <c r="F115" s="4">
        <f t="shared" si="11"/>
        <v>-2.2295104895104885</v>
      </c>
    </row>
    <row r="116" spans="1:6" customFormat="1" x14ac:dyDescent="0.3">
      <c r="A116" s="46">
        <v>44302</v>
      </c>
      <c r="B116" s="33">
        <v>19.32</v>
      </c>
      <c r="C116" s="4">
        <f t="shared" si="10"/>
        <v>13.510489510489512</v>
      </c>
      <c r="D116" s="2">
        <v>15.89</v>
      </c>
      <c r="E116" s="4">
        <f t="shared" si="12"/>
        <v>15.74</v>
      </c>
      <c r="F116" s="4">
        <f t="shared" si="11"/>
        <v>-2.2295104895104885</v>
      </c>
    </row>
    <row r="117" spans="1:6" customFormat="1" x14ac:dyDescent="0.3">
      <c r="A117" s="46">
        <v>44303</v>
      </c>
      <c r="B117" s="33">
        <v>19.32</v>
      </c>
      <c r="C117" s="4">
        <f t="shared" si="10"/>
        <v>13.510489510489512</v>
      </c>
      <c r="D117" s="2">
        <v>15.89</v>
      </c>
      <c r="E117" s="4">
        <f t="shared" si="12"/>
        <v>15.74</v>
      </c>
      <c r="F117" s="4">
        <f t="shared" si="11"/>
        <v>-2.2295104895104885</v>
      </c>
    </row>
    <row r="118" spans="1:6" customFormat="1" x14ac:dyDescent="0.3">
      <c r="A118" s="46">
        <v>44304</v>
      </c>
      <c r="B118" s="33">
        <v>19.32</v>
      </c>
      <c r="C118" s="4">
        <f t="shared" si="10"/>
        <v>13.510489510489512</v>
      </c>
      <c r="D118" s="2">
        <v>15.89</v>
      </c>
      <c r="E118" s="4">
        <f t="shared" si="12"/>
        <v>15.74</v>
      </c>
      <c r="F118" s="4">
        <f t="shared" si="11"/>
        <v>-2.2295104895104885</v>
      </c>
    </row>
    <row r="119" spans="1:6" customFormat="1" x14ac:dyDescent="0.3">
      <c r="A119" s="46">
        <v>44305</v>
      </c>
      <c r="B119" s="33">
        <v>19.32</v>
      </c>
      <c r="C119" s="4">
        <f t="shared" si="10"/>
        <v>13.510489510489512</v>
      </c>
      <c r="D119" s="2">
        <v>15.89</v>
      </c>
      <c r="E119" s="4">
        <f t="shared" si="12"/>
        <v>15.74</v>
      </c>
      <c r="F119" s="4">
        <f t="shared" si="11"/>
        <v>-2.2295104895104885</v>
      </c>
    </row>
    <row r="120" spans="1:6" customFormat="1" x14ac:dyDescent="0.3">
      <c r="A120" s="46">
        <v>44306</v>
      </c>
      <c r="B120" s="33">
        <v>19.32</v>
      </c>
      <c r="C120" s="4">
        <f t="shared" si="10"/>
        <v>13.510489510489512</v>
      </c>
      <c r="D120" s="2">
        <v>15.89</v>
      </c>
      <c r="E120" s="4">
        <f t="shared" si="12"/>
        <v>15.74</v>
      </c>
      <c r="F120" s="4">
        <f t="shared" si="11"/>
        <v>-2.2295104895104885</v>
      </c>
    </row>
    <row r="121" spans="1:6" customFormat="1" x14ac:dyDescent="0.3">
      <c r="A121" s="46">
        <v>44307</v>
      </c>
      <c r="B121" s="33">
        <v>19.32</v>
      </c>
      <c r="C121" s="4">
        <f t="shared" si="10"/>
        <v>13.510489510489512</v>
      </c>
      <c r="D121" s="2">
        <v>15.79</v>
      </c>
      <c r="E121" s="4">
        <f t="shared" si="12"/>
        <v>15.639999999999999</v>
      </c>
      <c r="F121" s="4">
        <f t="shared" si="11"/>
        <v>-2.129510489510487</v>
      </c>
    </row>
    <row r="122" spans="1:6" customFormat="1" x14ac:dyDescent="0.3">
      <c r="A122" s="46">
        <v>44308</v>
      </c>
      <c r="B122" s="33">
        <v>19.32</v>
      </c>
      <c r="C122" s="4">
        <f t="shared" si="10"/>
        <v>13.510489510489512</v>
      </c>
      <c r="D122" s="2">
        <v>15.79</v>
      </c>
      <c r="E122" s="4">
        <f t="shared" si="12"/>
        <v>15.639999999999999</v>
      </c>
      <c r="F122" s="4">
        <f t="shared" si="11"/>
        <v>-2.129510489510487</v>
      </c>
    </row>
    <row r="123" spans="1:6" customFormat="1" x14ac:dyDescent="0.3">
      <c r="A123" s="46">
        <v>44309</v>
      </c>
      <c r="B123" s="33">
        <v>19.32</v>
      </c>
      <c r="C123" s="4">
        <f t="shared" si="10"/>
        <v>13.510489510489512</v>
      </c>
      <c r="D123" s="2">
        <v>15.79</v>
      </c>
      <c r="E123" s="4">
        <f t="shared" si="12"/>
        <v>15.639999999999999</v>
      </c>
      <c r="F123" s="4">
        <f t="shared" si="11"/>
        <v>-2.129510489510487</v>
      </c>
    </row>
    <row r="124" spans="1:6" customFormat="1" x14ac:dyDescent="0.3">
      <c r="A124" s="46">
        <v>44310</v>
      </c>
      <c r="B124" s="33">
        <v>19.32</v>
      </c>
      <c r="C124" s="4">
        <f t="shared" si="10"/>
        <v>13.510489510489512</v>
      </c>
      <c r="D124" s="2">
        <v>15.79</v>
      </c>
      <c r="E124" s="4">
        <f t="shared" si="12"/>
        <v>15.639999999999999</v>
      </c>
      <c r="F124" s="4">
        <f t="shared" si="11"/>
        <v>-2.129510489510487</v>
      </c>
    </row>
    <row r="125" spans="1:6" customFormat="1" x14ac:dyDescent="0.3">
      <c r="A125" s="46">
        <v>44311</v>
      </c>
      <c r="B125" s="33">
        <v>19.32</v>
      </c>
      <c r="C125" s="4">
        <f t="shared" si="10"/>
        <v>13.510489510489512</v>
      </c>
      <c r="D125" s="2">
        <v>15.79</v>
      </c>
      <c r="E125" s="4">
        <f t="shared" si="12"/>
        <v>15.639999999999999</v>
      </c>
      <c r="F125" s="4">
        <f t="shared" si="11"/>
        <v>-2.129510489510487</v>
      </c>
    </row>
    <row r="126" spans="1:6" customFormat="1" x14ac:dyDescent="0.3">
      <c r="A126" s="46">
        <v>44312</v>
      </c>
      <c r="B126" s="33">
        <v>19.32</v>
      </c>
      <c r="C126" s="4">
        <f t="shared" si="10"/>
        <v>13.510489510489512</v>
      </c>
      <c r="D126" s="2">
        <v>15.79</v>
      </c>
      <c r="E126" s="4">
        <f t="shared" si="12"/>
        <v>15.639999999999999</v>
      </c>
      <c r="F126" s="4">
        <f t="shared" si="11"/>
        <v>-2.129510489510487</v>
      </c>
    </row>
    <row r="127" spans="1:6" customFormat="1" x14ac:dyDescent="0.3">
      <c r="A127" s="46">
        <v>44313</v>
      </c>
      <c r="B127" s="33">
        <v>19.32</v>
      </c>
      <c r="C127" s="4">
        <f t="shared" si="10"/>
        <v>13.510489510489512</v>
      </c>
      <c r="D127" s="2">
        <v>15.69</v>
      </c>
      <c r="E127" s="4">
        <f t="shared" si="12"/>
        <v>15.54</v>
      </c>
      <c r="F127" s="4">
        <f t="shared" si="11"/>
        <v>-2.0295104895104874</v>
      </c>
    </row>
    <row r="128" spans="1:6" customFormat="1" x14ac:dyDescent="0.3">
      <c r="A128" s="46">
        <v>44314</v>
      </c>
      <c r="B128" s="33">
        <v>19.32</v>
      </c>
      <c r="C128" s="4">
        <f t="shared" si="10"/>
        <v>13.510489510489512</v>
      </c>
      <c r="D128" s="2">
        <v>15.69</v>
      </c>
      <c r="E128" s="4">
        <f t="shared" si="12"/>
        <v>15.54</v>
      </c>
      <c r="F128" s="4">
        <f t="shared" si="11"/>
        <v>-2.0295104895104874</v>
      </c>
    </row>
    <row r="129" spans="1:6" customFormat="1" x14ac:dyDescent="0.3">
      <c r="A129" s="46">
        <v>44315</v>
      </c>
      <c r="B129" s="33">
        <v>19.32</v>
      </c>
      <c r="C129" s="4">
        <f t="shared" si="10"/>
        <v>13.510489510489512</v>
      </c>
      <c r="D129" s="2">
        <v>15.79</v>
      </c>
      <c r="E129" s="4">
        <f t="shared" si="12"/>
        <v>15.639999999999999</v>
      </c>
      <c r="F129" s="4">
        <f t="shared" si="11"/>
        <v>-2.129510489510487</v>
      </c>
    </row>
    <row r="130" spans="1:6" customFormat="1" ht="13.5" thickBot="1" x14ac:dyDescent="0.35">
      <c r="A130" s="47">
        <v>44316</v>
      </c>
      <c r="B130" s="35">
        <v>19.32</v>
      </c>
      <c r="C130" s="10">
        <f t="shared" si="10"/>
        <v>13.510489510489512</v>
      </c>
      <c r="D130" s="9">
        <v>15.79</v>
      </c>
      <c r="E130" s="10">
        <f t="shared" si="12"/>
        <v>15.639999999999999</v>
      </c>
      <c r="F130" s="10">
        <f t="shared" si="11"/>
        <v>-2.129510489510487</v>
      </c>
    </row>
    <row r="131" spans="1:6" customFormat="1" x14ac:dyDescent="0.25">
      <c r="A131" s="36" t="s">
        <v>5</v>
      </c>
      <c r="B131" s="36">
        <f>AVERAGE(B101:B130)</f>
        <v>19.32</v>
      </c>
      <c r="C131" s="37">
        <f t="shared" ref="C131:E131" si="13">AVERAGE(C101:C130)</f>
        <v>13.510489510489505</v>
      </c>
      <c r="D131" s="37">
        <f t="shared" si="13"/>
        <v>15.766666666666667</v>
      </c>
      <c r="E131" s="37">
        <f t="shared" si="13"/>
        <v>15.616666666666667</v>
      </c>
      <c r="F131" s="37">
        <f>AVERAGE(F101:F130)</f>
        <v>-2.1061771561771545</v>
      </c>
    </row>
    <row r="132" spans="1:6" x14ac:dyDescent="0.3">
      <c r="A132" s="63"/>
      <c r="B132" s="66"/>
      <c r="C132" s="66"/>
      <c r="D132" s="109"/>
      <c r="E132" s="66"/>
      <c r="F132" s="23"/>
    </row>
    <row r="133" spans="1:6" x14ac:dyDescent="0.3">
      <c r="A133" s="32">
        <v>44317</v>
      </c>
      <c r="B133" s="33">
        <v>19.32</v>
      </c>
      <c r="C133" s="4">
        <f t="shared" ref="C133:C163" si="14">B133/1.43</f>
        <v>13.510489510489512</v>
      </c>
      <c r="D133" s="2">
        <v>15.79</v>
      </c>
      <c r="E133" s="4">
        <f>D133-0.15</f>
        <v>15.639999999999999</v>
      </c>
      <c r="F133" s="4">
        <f t="shared" ref="F133:F164" si="15">C133-E133</f>
        <v>-2.129510489510487</v>
      </c>
    </row>
    <row r="134" spans="1:6" x14ac:dyDescent="0.3">
      <c r="A134" s="32">
        <v>44318</v>
      </c>
      <c r="B134" s="33">
        <v>19.32</v>
      </c>
      <c r="C134" s="4">
        <f t="shared" si="14"/>
        <v>13.510489510489512</v>
      </c>
      <c r="D134" s="2">
        <v>15.79</v>
      </c>
      <c r="E134" s="4">
        <f t="shared" ref="E134:E163" si="16">D134-0.15</f>
        <v>15.639999999999999</v>
      </c>
      <c r="F134" s="4">
        <f t="shared" si="15"/>
        <v>-2.129510489510487</v>
      </c>
    </row>
    <row r="135" spans="1:6" x14ac:dyDescent="0.3">
      <c r="A135" s="32">
        <v>44319</v>
      </c>
      <c r="B135" s="33">
        <v>19.32</v>
      </c>
      <c r="C135" s="4">
        <f t="shared" si="14"/>
        <v>13.510489510489512</v>
      </c>
      <c r="D135" s="2">
        <v>15.79</v>
      </c>
      <c r="E135" s="4">
        <f t="shared" si="16"/>
        <v>15.639999999999999</v>
      </c>
      <c r="F135" s="4">
        <f t="shared" si="15"/>
        <v>-2.129510489510487</v>
      </c>
    </row>
    <row r="136" spans="1:6" x14ac:dyDescent="0.3">
      <c r="A136" s="32">
        <v>44320</v>
      </c>
      <c r="B136" s="33">
        <v>19.32</v>
      </c>
      <c r="C136" s="4">
        <f t="shared" si="14"/>
        <v>13.510489510489512</v>
      </c>
      <c r="D136" s="2">
        <v>15.89</v>
      </c>
      <c r="E136" s="4">
        <f t="shared" si="16"/>
        <v>15.74</v>
      </c>
      <c r="F136" s="4">
        <f t="shared" si="15"/>
        <v>-2.2295104895104885</v>
      </c>
    </row>
    <row r="137" spans="1:6" x14ac:dyDescent="0.3">
      <c r="A137" s="32">
        <v>44321</v>
      </c>
      <c r="B137" s="33">
        <v>19.32</v>
      </c>
      <c r="C137" s="4">
        <f t="shared" si="14"/>
        <v>13.510489510489512</v>
      </c>
      <c r="D137" s="2">
        <v>16.04</v>
      </c>
      <c r="E137" s="4">
        <f t="shared" si="16"/>
        <v>15.889999999999999</v>
      </c>
      <c r="F137" s="4">
        <f t="shared" si="15"/>
        <v>-2.379510489510487</v>
      </c>
    </row>
    <row r="138" spans="1:6" x14ac:dyDescent="0.3">
      <c r="A138" s="32">
        <v>44322</v>
      </c>
      <c r="B138" s="33">
        <v>19.32</v>
      </c>
      <c r="C138" s="4">
        <f t="shared" si="14"/>
        <v>13.510489510489512</v>
      </c>
      <c r="D138" s="2">
        <v>16.14</v>
      </c>
      <c r="E138" s="4">
        <f t="shared" si="16"/>
        <v>15.99</v>
      </c>
      <c r="F138" s="4">
        <f t="shared" si="15"/>
        <v>-2.4795104895104885</v>
      </c>
    </row>
    <row r="139" spans="1:6" x14ac:dyDescent="0.3">
      <c r="A139" s="32">
        <v>44323</v>
      </c>
      <c r="B139" s="33">
        <v>19.32</v>
      </c>
      <c r="C139" s="4">
        <f t="shared" si="14"/>
        <v>13.510489510489512</v>
      </c>
      <c r="D139" s="2">
        <v>16.04</v>
      </c>
      <c r="E139" s="4">
        <f t="shared" si="16"/>
        <v>15.889999999999999</v>
      </c>
      <c r="F139" s="4">
        <f t="shared" si="15"/>
        <v>-2.379510489510487</v>
      </c>
    </row>
    <row r="140" spans="1:6" x14ac:dyDescent="0.3">
      <c r="A140" s="32">
        <v>44324</v>
      </c>
      <c r="B140" s="33">
        <v>19.32</v>
      </c>
      <c r="C140" s="4">
        <f t="shared" si="14"/>
        <v>13.510489510489512</v>
      </c>
      <c r="D140" s="2">
        <v>16.04</v>
      </c>
      <c r="E140" s="4">
        <f t="shared" si="16"/>
        <v>15.889999999999999</v>
      </c>
      <c r="F140" s="4">
        <f t="shared" si="15"/>
        <v>-2.379510489510487</v>
      </c>
    </row>
    <row r="141" spans="1:6" x14ac:dyDescent="0.3">
      <c r="A141" s="32">
        <v>44325</v>
      </c>
      <c r="B141" s="33">
        <v>19.32</v>
      </c>
      <c r="C141" s="4">
        <f t="shared" si="14"/>
        <v>13.510489510489512</v>
      </c>
      <c r="D141" s="2">
        <v>16.04</v>
      </c>
      <c r="E141" s="4">
        <f t="shared" si="16"/>
        <v>15.889999999999999</v>
      </c>
      <c r="F141" s="4">
        <f t="shared" si="15"/>
        <v>-2.379510489510487</v>
      </c>
    </row>
    <row r="142" spans="1:6" x14ac:dyDescent="0.3">
      <c r="A142" s="32">
        <v>44326</v>
      </c>
      <c r="B142" s="33">
        <v>19.32</v>
      </c>
      <c r="C142" s="4">
        <f t="shared" si="14"/>
        <v>13.510489510489512</v>
      </c>
      <c r="D142" s="2">
        <v>16.04</v>
      </c>
      <c r="E142" s="4">
        <f t="shared" si="16"/>
        <v>15.889999999999999</v>
      </c>
      <c r="F142" s="4">
        <f t="shared" si="15"/>
        <v>-2.379510489510487</v>
      </c>
    </row>
    <row r="143" spans="1:6" x14ac:dyDescent="0.3">
      <c r="A143" s="32">
        <v>44327</v>
      </c>
      <c r="B143" s="33">
        <v>19.32</v>
      </c>
      <c r="C143" s="4">
        <f t="shared" si="14"/>
        <v>13.510489510489512</v>
      </c>
      <c r="D143" s="2">
        <v>15.94</v>
      </c>
      <c r="E143" s="4">
        <f t="shared" si="16"/>
        <v>15.79</v>
      </c>
      <c r="F143" s="4">
        <f t="shared" si="15"/>
        <v>-2.2795104895104874</v>
      </c>
    </row>
    <row r="144" spans="1:6" x14ac:dyDescent="0.3">
      <c r="A144" s="32">
        <v>44328</v>
      </c>
      <c r="B144" s="33">
        <v>19.32</v>
      </c>
      <c r="C144" s="4">
        <f t="shared" si="14"/>
        <v>13.510489510489512</v>
      </c>
      <c r="D144" s="2">
        <v>15.94</v>
      </c>
      <c r="E144" s="4">
        <f t="shared" si="16"/>
        <v>15.79</v>
      </c>
      <c r="F144" s="4">
        <f t="shared" si="15"/>
        <v>-2.2795104895104874</v>
      </c>
    </row>
    <row r="145" spans="1:6" x14ac:dyDescent="0.3">
      <c r="A145" s="32">
        <v>44329</v>
      </c>
      <c r="B145" s="33">
        <v>19.32</v>
      </c>
      <c r="C145" s="4">
        <f t="shared" si="14"/>
        <v>13.510489510489512</v>
      </c>
      <c r="D145" s="2">
        <v>15.94</v>
      </c>
      <c r="E145" s="4">
        <f t="shared" si="16"/>
        <v>15.79</v>
      </c>
      <c r="F145" s="4">
        <f t="shared" si="15"/>
        <v>-2.2795104895104874</v>
      </c>
    </row>
    <row r="146" spans="1:6" x14ac:dyDescent="0.3">
      <c r="A146" s="32">
        <v>44330</v>
      </c>
      <c r="B146" s="33">
        <v>19.32</v>
      </c>
      <c r="C146" s="4">
        <f t="shared" si="14"/>
        <v>13.510489510489512</v>
      </c>
      <c r="D146" s="2">
        <v>15.94</v>
      </c>
      <c r="E146" s="4">
        <f t="shared" si="16"/>
        <v>15.79</v>
      </c>
      <c r="F146" s="4">
        <f t="shared" si="15"/>
        <v>-2.2795104895104874</v>
      </c>
    </row>
    <row r="147" spans="1:6" x14ac:dyDescent="0.3">
      <c r="A147" s="32">
        <v>44331</v>
      </c>
      <c r="B147" s="33">
        <v>19.32</v>
      </c>
      <c r="C147" s="4">
        <f t="shared" si="14"/>
        <v>13.510489510489512</v>
      </c>
      <c r="D147" s="2">
        <v>15.94</v>
      </c>
      <c r="E147" s="4">
        <f t="shared" si="16"/>
        <v>15.79</v>
      </c>
      <c r="F147" s="4">
        <f t="shared" si="15"/>
        <v>-2.2795104895104874</v>
      </c>
    </row>
    <row r="148" spans="1:6" x14ac:dyDescent="0.3">
      <c r="A148" s="32">
        <v>44332</v>
      </c>
      <c r="B148" s="33">
        <v>19.32</v>
      </c>
      <c r="C148" s="4">
        <f t="shared" si="14"/>
        <v>13.510489510489512</v>
      </c>
      <c r="D148" s="2">
        <v>15.94</v>
      </c>
      <c r="E148" s="4">
        <f t="shared" si="16"/>
        <v>15.79</v>
      </c>
      <c r="F148" s="4">
        <f t="shared" si="15"/>
        <v>-2.2795104895104874</v>
      </c>
    </row>
    <row r="149" spans="1:6" x14ac:dyDescent="0.3">
      <c r="A149" s="32">
        <v>44333</v>
      </c>
      <c r="B149" s="33">
        <v>19.32</v>
      </c>
      <c r="C149" s="4">
        <f t="shared" si="14"/>
        <v>13.510489510489512</v>
      </c>
      <c r="D149" s="2">
        <v>15.94</v>
      </c>
      <c r="E149" s="4">
        <f t="shared" si="16"/>
        <v>15.79</v>
      </c>
      <c r="F149" s="4">
        <f t="shared" si="15"/>
        <v>-2.2795104895104874</v>
      </c>
    </row>
    <row r="150" spans="1:6" x14ac:dyDescent="0.3">
      <c r="A150" s="32">
        <v>44334</v>
      </c>
      <c r="B150" s="33">
        <v>19.32</v>
      </c>
      <c r="C150" s="4">
        <f t="shared" si="14"/>
        <v>13.510489510489512</v>
      </c>
      <c r="D150" s="2">
        <v>15.94</v>
      </c>
      <c r="E150" s="4">
        <f t="shared" si="16"/>
        <v>15.79</v>
      </c>
      <c r="F150" s="4">
        <f t="shared" si="15"/>
        <v>-2.2795104895104874</v>
      </c>
    </row>
    <row r="151" spans="1:6" x14ac:dyDescent="0.3">
      <c r="A151" s="32">
        <v>44335</v>
      </c>
      <c r="B151" s="33">
        <v>19.32</v>
      </c>
      <c r="C151" s="4">
        <f t="shared" si="14"/>
        <v>13.510489510489512</v>
      </c>
      <c r="D151" s="2">
        <v>15.94</v>
      </c>
      <c r="E151" s="4">
        <f t="shared" si="16"/>
        <v>15.79</v>
      </c>
      <c r="F151" s="4">
        <f t="shared" si="15"/>
        <v>-2.2795104895104874</v>
      </c>
    </row>
    <row r="152" spans="1:6" x14ac:dyDescent="0.3">
      <c r="A152" s="32">
        <v>44336</v>
      </c>
      <c r="B152" s="33">
        <v>19.32</v>
      </c>
      <c r="C152" s="4">
        <f t="shared" si="14"/>
        <v>13.510489510489512</v>
      </c>
      <c r="D152" s="2">
        <v>15.74</v>
      </c>
      <c r="E152" s="4">
        <f t="shared" si="16"/>
        <v>15.59</v>
      </c>
      <c r="F152" s="4">
        <f t="shared" si="15"/>
        <v>-2.0795104895104881</v>
      </c>
    </row>
    <row r="153" spans="1:6" x14ac:dyDescent="0.3">
      <c r="A153" s="32">
        <v>44337</v>
      </c>
      <c r="B153" s="33">
        <v>19.32</v>
      </c>
      <c r="C153" s="4">
        <f t="shared" si="14"/>
        <v>13.510489510489512</v>
      </c>
      <c r="D153" s="2">
        <v>15.74</v>
      </c>
      <c r="E153" s="4">
        <f t="shared" si="16"/>
        <v>15.59</v>
      </c>
      <c r="F153" s="4">
        <f t="shared" si="15"/>
        <v>-2.0795104895104881</v>
      </c>
    </row>
    <row r="154" spans="1:6" x14ac:dyDescent="0.3">
      <c r="A154" s="32">
        <v>44338</v>
      </c>
      <c r="B154" s="33">
        <v>19.32</v>
      </c>
      <c r="C154" s="4">
        <f t="shared" si="14"/>
        <v>13.510489510489512</v>
      </c>
      <c r="D154" s="2">
        <v>15.74</v>
      </c>
      <c r="E154" s="4">
        <f t="shared" si="16"/>
        <v>15.59</v>
      </c>
      <c r="F154" s="4">
        <f t="shared" si="15"/>
        <v>-2.0795104895104881</v>
      </c>
    </row>
    <row r="155" spans="1:6" x14ac:dyDescent="0.3">
      <c r="A155" s="32">
        <v>44339</v>
      </c>
      <c r="B155" s="33">
        <v>19.32</v>
      </c>
      <c r="C155" s="4">
        <f t="shared" si="14"/>
        <v>13.510489510489512</v>
      </c>
      <c r="D155" s="2">
        <v>15.74</v>
      </c>
      <c r="E155" s="4">
        <f t="shared" si="16"/>
        <v>15.59</v>
      </c>
      <c r="F155" s="4">
        <f t="shared" si="15"/>
        <v>-2.0795104895104881</v>
      </c>
    </row>
    <row r="156" spans="1:6" x14ac:dyDescent="0.3">
      <c r="A156" s="32">
        <v>44340</v>
      </c>
      <c r="B156" s="33">
        <v>19.32</v>
      </c>
      <c r="C156" s="4">
        <f t="shared" si="14"/>
        <v>13.510489510489512</v>
      </c>
      <c r="D156" s="2">
        <v>15.74</v>
      </c>
      <c r="E156" s="4">
        <f t="shared" si="16"/>
        <v>15.59</v>
      </c>
      <c r="F156" s="4">
        <f t="shared" si="15"/>
        <v>-2.0795104895104881</v>
      </c>
    </row>
    <row r="157" spans="1:6" x14ac:dyDescent="0.3">
      <c r="A157" s="32">
        <v>44341</v>
      </c>
      <c r="B157" s="33">
        <v>19.32</v>
      </c>
      <c r="C157" s="4">
        <f t="shared" si="14"/>
        <v>13.510489510489512</v>
      </c>
      <c r="D157" s="2">
        <v>15.84</v>
      </c>
      <c r="E157" s="4">
        <f t="shared" si="16"/>
        <v>15.69</v>
      </c>
      <c r="F157" s="4">
        <f t="shared" si="15"/>
        <v>-2.1795104895104878</v>
      </c>
    </row>
    <row r="158" spans="1:6" x14ac:dyDescent="0.3">
      <c r="A158" s="32">
        <v>44342</v>
      </c>
      <c r="B158" s="33">
        <v>19.32</v>
      </c>
      <c r="C158" s="4">
        <f t="shared" si="14"/>
        <v>13.510489510489512</v>
      </c>
      <c r="D158" s="2">
        <v>15.84</v>
      </c>
      <c r="E158" s="4">
        <f t="shared" si="16"/>
        <v>15.69</v>
      </c>
      <c r="F158" s="4">
        <f t="shared" si="15"/>
        <v>-2.1795104895104878</v>
      </c>
    </row>
    <row r="159" spans="1:6" x14ac:dyDescent="0.3">
      <c r="A159" s="32">
        <v>44343</v>
      </c>
      <c r="B159" s="33">
        <v>19.32</v>
      </c>
      <c r="C159" s="4">
        <f t="shared" si="14"/>
        <v>13.510489510489512</v>
      </c>
      <c r="D159" s="2">
        <v>15.84</v>
      </c>
      <c r="E159" s="4">
        <f t="shared" si="16"/>
        <v>15.69</v>
      </c>
      <c r="F159" s="4">
        <f t="shared" si="15"/>
        <v>-2.1795104895104878</v>
      </c>
    </row>
    <row r="160" spans="1:6" x14ac:dyDescent="0.3">
      <c r="A160" s="32">
        <v>44344</v>
      </c>
      <c r="B160" s="33">
        <v>19.32</v>
      </c>
      <c r="C160" s="4">
        <f t="shared" si="14"/>
        <v>13.510489510489512</v>
      </c>
      <c r="D160" s="2">
        <v>15.84</v>
      </c>
      <c r="E160" s="4">
        <f t="shared" si="16"/>
        <v>15.69</v>
      </c>
      <c r="F160" s="4">
        <f t="shared" si="15"/>
        <v>-2.1795104895104878</v>
      </c>
    </row>
    <row r="161" spans="1:6" x14ac:dyDescent="0.3">
      <c r="A161" s="32">
        <v>44345</v>
      </c>
      <c r="B161" s="33">
        <v>19.32</v>
      </c>
      <c r="C161" s="4">
        <f t="shared" si="14"/>
        <v>13.510489510489512</v>
      </c>
      <c r="D161" s="2">
        <v>15.84</v>
      </c>
      <c r="E161" s="4">
        <f t="shared" si="16"/>
        <v>15.69</v>
      </c>
      <c r="F161" s="4">
        <f t="shared" si="15"/>
        <v>-2.1795104895104878</v>
      </c>
    </row>
    <row r="162" spans="1:6" x14ac:dyDescent="0.3">
      <c r="A162" s="32">
        <v>44346</v>
      </c>
      <c r="B162" s="33">
        <v>19.32</v>
      </c>
      <c r="C162" s="4">
        <f t="shared" si="14"/>
        <v>13.510489510489512</v>
      </c>
      <c r="D162" s="2">
        <v>15.84</v>
      </c>
      <c r="E162" s="4">
        <f t="shared" si="16"/>
        <v>15.69</v>
      </c>
      <c r="F162" s="4">
        <f t="shared" si="15"/>
        <v>-2.1795104895104878</v>
      </c>
    </row>
    <row r="163" spans="1:6" ht="13.5" thickBot="1" x14ac:dyDescent="0.35">
      <c r="A163" s="34">
        <v>44347</v>
      </c>
      <c r="B163" s="35">
        <v>19.32</v>
      </c>
      <c r="C163" s="10">
        <f t="shared" si="14"/>
        <v>13.510489510489512</v>
      </c>
      <c r="D163" s="9">
        <v>15.99</v>
      </c>
      <c r="E163" s="10">
        <f t="shared" si="16"/>
        <v>15.84</v>
      </c>
      <c r="F163" s="10">
        <f t="shared" si="15"/>
        <v>-2.3295104895104881</v>
      </c>
    </row>
    <row r="164" spans="1:6" x14ac:dyDescent="0.3">
      <c r="A164" s="36" t="s">
        <v>6</v>
      </c>
      <c r="B164" s="37">
        <f>AVERAGE(B133:B163)</f>
        <v>19.320000000000004</v>
      </c>
      <c r="C164" s="37">
        <f t="shared" ref="C164:E164" si="17">AVERAGE(C133:C163)</f>
        <v>13.510489510489505</v>
      </c>
      <c r="D164" s="37">
        <f t="shared" si="17"/>
        <v>15.896451612903221</v>
      </c>
      <c r="E164" s="37">
        <f t="shared" si="17"/>
        <v>15.74645161290322</v>
      </c>
      <c r="F164" s="6">
        <f t="shared" si="15"/>
        <v>-2.2359621024137155</v>
      </c>
    </row>
    <row r="165" spans="1:6" x14ac:dyDescent="0.3">
      <c r="A165" s="63"/>
      <c r="B165" s="66"/>
      <c r="C165" s="66"/>
      <c r="D165" s="66"/>
      <c r="E165" s="66"/>
      <c r="F165" s="23"/>
    </row>
    <row r="166" spans="1:6" customFormat="1" x14ac:dyDescent="0.3">
      <c r="A166" s="46">
        <v>44348</v>
      </c>
      <c r="B166" s="33">
        <v>19.32</v>
      </c>
      <c r="C166" s="4">
        <f t="shared" ref="C166:C195" si="18">B166/1.43</f>
        <v>13.510489510489512</v>
      </c>
      <c r="D166" s="2">
        <v>15.99</v>
      </c>
      <c r="E166" s="4">
        <f>D166-0.15</f>
        <v>15.84</v>
      </c>
      <c r="F166" s="4">
        <f t="shared" ref="F166:F195" si="19">C166-E166</f>
        <v>-2.3295104895104881</v>
      </c>
    </row>
    <row r="167" spans="1:6" customFormat="1" x14ac:dyDescent="0.3">
      <c r="A167" s="46">
        <v>44349</v>
      </c>
      <c r="B167" s="33">
        <v>19.32</v>
      </c>
      <c r="C167" s="4">
        <f t="shared" si="18"/>
        <v>13.510489510489512</v>
      </c>
      <c r="D167" s="2">
        <v>15.99</v>
      </c>
      <c r="E167" s="4">
        <f t="shared" ref="E167:E195" si="20">D167-0.15</f>
        <v>15.84</v>
      </c>
      <c r="F167" s="4">
        <f t="shared" si="19"/>
        <v>-2.3295104895104881</v>
      </c>
    </row>
    <row r="168" spans="1:6" customFormat="1" x14ac:dyDescent="0.3">
      <c r="A168" s="46">
        <v>44350</v>
      </c>
      <c r="B168" s="33">
        <v>19.32</v>
      </c>
      <c r="C168" s="4">
        <f t="shared" si="18"/>
        <v>13.510489510489512</v>
      </c>
      <c r="D168" s="2">
        <v>15.99</v>
      </c>
      <c r="E168" s="4">
        <f t="shared" si="20"/>
        <v>15.84</v>
      </c>
      <c r="F168" s="4">
        <f t="shared" si="19"/>
        <v>-2.3295104895104881</v>
      </c>
    </row>
    <row r="169" spans="1:6" customFormat="1" x14ac:dyDescent="0.3">
      <c r="A169" s="46">
        <v>44351</v>
      </c>
      <c r="B169" s="33">
        <v>19.32</v>
      </c>
      <c r="C169" s="4">
        <f t="shared" si="18"/>
        <v>13.510489510489512</v>
      </c>
      <c r="D169" s="2">
        <v>15.99</v>
      </c>
      <c r="E169" s="4">
        <f t="shared" si="20"/>
        <v>15.84</v>
      </c>
      <c r="F169" s="4">
        <f t="shared" si="19"/>
        <v>-2.3295104895104881</v>
      </c>
    </row>
    <row r="170" spans="1:6" customFormat="1" x14ac:dyDescent="0.3">
      <c r="A170" s="46">
        <v>44352</v>
      </c>
      <c r="B170" s="33">
        <v>19.32</v>
      </c>
      <c r="C170" s="4">
        <f t="shared" si="18"/>
        <v>13.510489510489512</v>
      </c>
      <c r="D170" s="2">
        <v>15.99</v>
      </c>
      <c r="E170" s="4">
        <f t="shared" si="20"/>
        <v>15.84</v>
      </c>
      <c r="F170" s="4">
        <f t="shared" si="19"/>
        <v>-2.3295104895104881</v>
      </c>
    </row>
    <row r="171" spans="1:6" customFormat="1" x14ac:dyDescent="0.3">
      <c r="A171" s="46">
        <v>44353</v>
      </c>
      <c r="B171" s="33">
        <v>19.32</v>
      </c>
      <c r="C171" s="4">
        <f t="shared" si="18"/>
        <v>13.510489510489512</v>
      </c>
      <c r="D171" s="2">
        <v>15.99</v>
      </c>
      <c r="E171" s="4">
        <f t="shared" si="20"/>
        <v>15.84</v>
      </c>
      <c r="F171" s="4">
        <f t="shared" si="19"/>
        <v>-2.3295104895104881</v>
      </c>
    </row>
    <row r="172" spans="1:6" customFormat="1" x14ac:dyDescent="0.3">
      <c r="A172" s="46">
        <v>44354</v>
      </c>
      <c r="B172" s="33">
        <v>19.32</v>
      </c>
      <c r="C172" s="4">
        <f t="shared" si="18"/>
        <v>13.510489510489512</v>
      </c>
      <c r="D172" s="2">
        <v>16.09</v>
      </c>
      <c r="E172" s="4">
        <f t="shared" si="20"/>
        <v>15.94</v>
      </c>
      <c r="F172" s="4">
        <f t="shared" si="19"/>
        <v>-2.4295104895104878</v>
      </c>
    </row>
    <row r="173" spans="1:6" customFormat="1" x14ac:dyDescent="0.3">
      <c r="A173" s="46">
        <v>44355</v>
      </c>
      <c r="B173" s="33">
        <v>19.32</v>
      </c>
      <c r="C173" s="4">
        <f t="shared" si="18"/>
        <v>13.510489510489512</v>
      </c>
      <c r="D173" s="2">
        <v>16.09</v>
      </c>
      <c r="E173" s="4">
        <f t="shared" si="20"/>
        <v>15.94</v>
      </c>
      <c r="F173" s="4">
        <f t="shared" si="19"/>
        <v>-2.4295104895104878</v>
      </c>
    </row>
    <row r="174" spans="1:6" customFormat="1" x14ac:dyDescent="0.3">
      <c r="A174" s="46">
        <v>44356</v>
      </c>
      <c r="B174" s="33">
        <v>19.32</v>
      </c>
      <c r="C174" s="4">
        <f t="shared" si="18"/>
        <v>13.510489510489512</v>
      </c>
      <c r="D174" s="2">
        <v>16.09</v>
      </c>
      <c r="E174" s="4">
        <f t="shared" si="20"/>
        <v>15.94</v>
      </c>
      <c r="F174" s="4">
        <f t="shared" si="19"/>
        <v>-2.4295104895104878</v>
      </c>
    </row>
    <row r="175" spans="1:6" customFormat="1" x14ac:dyDescent="0.3">
      <c r="A175" s="46">
        <v>44357</v>
      </c>
      <c r="B175" s="33">
        <v>19.32</v>
      </c>
      <c r="C175" s="4">
        <f t="shared" si="18"/>
        <v>13.510489510489512</v>
      </c>
      <c r="D175" s="2">
        <v>16.09</v>
      </c>
      <c r="E175" s="4">
        <f t="shared" si="20"/>
        <v>15.94</v>
      </c>
      <c r="F175" s="4">
        <f t="shared" si="19"/>
        <v>-2.4295104895104878</v>
      </c>
    </row>
    <row r="176" spans="1:6" customFormat="1" x14ac:dyDescent="0.3">
      <c r="A176" s="46">
        <v>44358</v>
      </c>
      <c r="B176" s="33">
        <v>19.32</v>
      </c>
      <c r="C176" s="4">
        <f t="shared" si="18"/>
        <v>13.510489510489512</v>
      </c>
      <c r="D176" s="2">
        <v>16.09</v>
      </c>
      <c r="E176" s="4">
        <f t="shared" si="20"/>
        <v>15.94</v>
      </c>
      <c r="F176" s="4">
        <f t="shared" si="19"/>
        <v>-2.4295104895104878</v>
      </c>
    </row>
    <row r="177" spans="1:6" customFormat="1" x14ac:dyDescent="0.3">
      <c r="A177" s="46">
        <v>44359</v>
      </c>
      <c r="B177" s="33">
        <v>19.32</v>
      </c>
      <c r="C177" s="4">
        <f t="shared" si="18"/>
        <v>13.510489510489512</v>
      </c>
      <c r="D177" s="2">
        <v>16.09</v>
      </c>
      <c r="E177" s="4">
        <f t="shared" si="20"/>
        <v>15.94</v>
      </c>
      <c r="F177" s="4">
        <f t="shared" si="19"/>
        <v>-2.4295104895104878</v>
      </c>
    </row>
    <row r="178" spans="1:6" customFormat="1" x14ac:dyDescent="0.3">
      <c r="A178" s="46">
        <v>44360</v>
      </c>
      <c r="B178" s="33">
        <v>19.32</v>
      </c>
      <c r="C178" s="4">
        <f t="shared" si="18"/>
        <v>13.510489510489512</v>
      </c>
      <c r="D178" s="2">
        <v>16.09</v>
      </c>
      <c r="E178" s="4">
        <f t="shared" si="20"/>
        <v>15.94</v>
      </c>
      <c r="F178" s="4">
        <f t="shared" si="19"/>
        <v>-2.4295104895104878</v>
      </c>
    </row>
    <row r="179" spans="1:6" customFormat="1" x14ac:dyDescent="0.3">
      <c r="A179" s="46">
        <v>44361</v>
      </c>
      <c r="B179" s="33">
        <v>19.32</v>
      </c>
      <c r="C179" s="4">
        <f t="shared" si="18"/>
        <v>13.510489510489512</v>
      </c>
      <c r="D179" s="2">
        <v>16.09</v>
      </c>
      <c r="E179" s="4">
        <f t="shared" si="20"/>
        <v>15.94</v>
      </c>
      <c r="F179" s="4">
        <f t="shared" si="19"/>
        <v>-2.4295104895104878</v>
      </c>
    </row>
    <row r="180" spans="1:6" customFormat="1" x14ac:dyDescent="0.3">
      <c r="A180" s="46">
        <v>44362</v>
      </c>
      <c r="B180" s="33">
        <v>19.32</v>
      </c>
      <c r="C180" s="4">
        <f t="shared" si="18"/>
        <v>13.510489510489512</v>
      </c>
      <c r="D180" s="2">
        <v>16.190000000000001</v>
      </c>
      <c r="E180" s="4">
        <f t="shared" si="20"/>
        <v>16.040000000000003</v>
      </c>
      <c r="F180" s="4">
        <f t="shared" si="19"/>
        <v>-2.529510489510491</v>
      </c>
    </row>
    <row r="181" spans="1:6" customFormat="1" x14ac:dyDescent="0.3">
      <c r="A181" s="46">
        <v>44363</v>
      </c>
      <c r="B181" s="33">
        <v>19.32</v>
      </c>
      <c r="C181" s="4">
        <f t="shared" si="18"/>
        <v>13.510489510489512</v>
      </c>
      <c r="D181" s="2">
        <v>16.190000000000001</v>
      </c>
      <c r="E181" s="4">
        <f t="shared" si="20"/>
        <v>16.040000000000003</v>
      </c>
      <c r="F181" s="4">
        <f t="shared" si="19"/>
        <v>-2.529510489510491</v>
      </c>
    </row>
    <row r="182" spans="1:6" customFormat="1" x14ac:dyDescent="0.3">
      <c r="A182" s="46">
        <v>44364</v>
      </c>
      <c r="B182" s="33">
        <v>19.32</v>
      </c>
      <c r="C182" s="4">
        <f t="shared" si="18"/>
        <v>13.510489510489512</v>
      </c>
      <c r="D182" s="2">
        <v>16.190000000000001</v>
      </c>
      <c r="E182" s="4">
        <f t="shared" si="20"/>
        <v>16.040000000000003</v>
      </c>
      <c r="F182" s="4">
        <f t="shared" si="19"/>
        <v>-2.529510489510491</v>
      </c>
    </row>
    <row r="183" spans="1:6" customFormat="1" x14ac:dyDescent="0.3">
      <c r="A183" s="46">
        <v>44365</v>
      </c>
      <c r="B183" s="33">
        <v>19.32</v>
      </c>
      <c r="C183" s="4">
        <f t="shared" si="18"/>
        <v>13.510489510489512</v>
      </c>
      <c r="D183" s="2">
        <v>16.190000000000001</v>
      </c>
      <c r="E183" s="4">
        <f t="shared" si="20"/>
        <v>16.040000000000003</v>
      </c>
      <c r="F183" s="4">
        <f t="shared" si="19"/>
        <v>-2.529510489510491</v>
      </c>
    </row>
    <row r="184" spans="1:6" customFormat="1" x14ac:dyDescent="0.3">
      <c r="A184" s="46">
        <v>44366</v>
      </c>
      <c r="B184" s="33">
        <v>19.32</v>
      </c>
      <c r="C184" s="4">
        <f t="shared" si="18"/>
        <v>13.510489510489512</v>
      </c>
      <c r="D184" s="2">
        <v>16.190000000000001</v>
      </c>
      <c r="E184" s="4">
        <f t="shared" si="20"/>
        <v>16.040000000000003</v>
      </c>
      <c r="F184" s="4">
        <f t="shared" si="19"/>
        <v>-2.529510489510491</v>
      </c>
    </row>
    <row r="185" spans="1:6" customFormat="1" x14ac:dyDescent="0.3">
      <c r="A185" s="46">
        <v>44367</v>
      </c>
      <c r="B185" s="33">
        <v>19.32</v>
      </c>
      <c r="C185" s="4">
        <f t="shared" si="18"/>
        <v>13.510489510489512</v>
      </c>
      <c r="D185" s="2">
        <v>16.190000000000001</v>
      </c>
      <c r="E185" s="4">
        <f t="shared" si="20"/>
        <v>16.040000000000003</v>
      </c>
      <c r="F185" s="4">
        <f t="shared" si="19"/>
        <v>-2.529510489510491</v>
      </c>
    </row>
    <row r="186" spans="1:6" customFormat="1" x14ac:dyDescent="0.3">
      <c r="A186" s="46">
        <v>44368</v>
      </c>
      <c r="B186" s="33">
        <v>19.32</v>
      </c>
      <c r="C186" s="4">
        <f t="shared" si="18"/>
        <v>13.510489510489512</v>
      </c>
      <c r="D186" s="2">
        <v>16.34</v>
      </c>
      <c r="E186" s="4">
        <f t="shared" si="20"/>
        <v>16.190000000000001</v>
      </c>
      <c r="F186" s="4">
        <f t="shared" si="19"/>
        <v>-2.6795104895104895</v>
      </c>
    </row>
    <row r="187" spans="1:6" customFormat="1" x14ac:dyDescent="0.3">
      <c r="A187" s="46">
        <v>44369</v>
      </c>
      <c r="B187" s="33">
        <v>19.32</v>
      </c>
      <c r="C187" s="4">
        <f t="shared" si="18"/>
        <v>13.510489510489512</v>
      </c>
      <c r="D187" s="2">
        <v>16.34</v>
      </c>
      <c r="E187" s="4">
        <f t="shared" si="20"/>
        <v>16.190000000000001</v>
      </c>
      <c r="F187" s="4">
        <f t="shared" si="19"/>
        <v>-2.6795104895104895</v>
      </c>
    </row>
    <row r="188" spans="1:6" customFormat="1" x14ac:dyDescent="0.3">
      <c r="A188" s="46">
        <v>44370</v>
      </c>
      <c r="B188" s="33">
        <v>19.32</v>
      </c>
      <c r="C188" s="4">
        <f t="shared" si="18"/>
        <v>13.510489510489512</v>
      </c>
      <c r="D188" s="2">
        <v>16.440000000000001</v>
      </c>
      <c r="E188" s="4">
        <f t="shared" si="20"/>
        <v>16.290000000000003</v>
      </c>
      <c r="F188" s="4">
        <f t="shared" si="19"/>
        <v>-2.779510489510491</v>
      </c>
    </row>
    <row r="189" spans="1:6" customFormat="1" x14ac:dyDescent="0.3">
      <c r="A189" s="46">
        <v>44371</v>
      </c>
      <c r="B189" s="33">
        <v>19.32</v>
      </c>
      <c r="C189" s="4">
        <f t="shared" si="18"/>
        <v>13.510489510489512</v>
      </c>
      <c r="D189" s="2">
        <v>16.440000000000001</v>
      </c>
      <c r="E189" s="4">
        <f t="shared" si="20"/>
        <v>16.290000000000003</v>
      </c>
      <c r="F189" s="4">
        <f t="shared" si="19"/>
        <v>-2.779510489510491</v>
      </c>
    </row>
    <row r="190" spans="1:6" customFormat="1" x14ac:dyDescent="0.3">
      <c r="A190" s="46">
        <v>44372</v>
      </c>
      <c r="B190" s="33">
        <v>19.32</v>
      </c>
      <c r="C190" s="4">
        <f t="shared" si="18"/>
        <v>13.510489510489512</v>
      </c>
      <c r="D190" s="2">
        <v>16.440000000000001</v>
      </c>
      <c r="E190" s="4">
        <f t="shared" si="20"/>
        <v>16.290000000000003</v>
      </c>
      <c r="F190" s="4">
        <f t="shared" si="19"/>
        <v>-2.779510489510491</v>
      </c>
    </row>
    <row r="191" spans="1:6" customFormat="1" x14ac:dyDescent="0.3">
      <c r="A191" s="46">
        <v>44373</v>
      </c>
      <c r="B191" s="33">
        <v>19.32</v>
      </c>
      <c r="C191" s="4">
        <f t="shared" si="18"/>
        <v>13.510489510489512</v>
      </c>
      <c r="D191" s="2">
        <v>16.440000000000001</v>
      </c>
      <c r="E191" s="4">
        <f t="shared" si="20"/>
        <v>16.290000000000003</v>
      </c>
      <c r="F191" s="4">
        <f t="shared" si="19"/>
        <v>-2.779510489510491</v>
      </c>
    </row>
    <row r="192" spans="1:6" customFormat="1" x14ac:dyDescent="0.3">
      <c r="A192" s="46">
        <v>44374</v>
      </c>
      <c r="B192" s="33">
        <v>19.32</v>
      </c>
      <c r="C192" s="4">
        <f t="shared" si="18"/>
        <v>13.510489510489512</v>
      </c>
      <c r="D192" s="2">
        <v>16.440000000000001</v>
      </c>
      <c r="E192" s="4">
        <f t="shared" si="20"/>
        <v>16.290000000000003</v>
      </c>
      <c r="F192" s="4">
        <f t="shared" si="19"/>
        <v>-2.779510489510491</v>
      </c>
    </row>
    <row r="193" spans="1:6" customFormat="1" x14ac:dyDescent="0.3">
      <c r="A193" s="46">
        <v>44375</v>
      </c>
      <c r="B193" s="33">
        <v>19.32</v>
      </c>
      <c r="C193" s="4">
        <f t="shared" si="18"/>
        <v>13.510489510489512</v>
      </c>
      <c r="D193" s="2">
        <v>16.54</v>
      </c>
      <c r="E193" s="4">
        <f t="shared" si="20"/>
        <v>16.39</v>
      </c>
      <c r="F193" s="4">
        <f t="shared" si="19"/>
        <v>-2.8795104895104888</v>
      </c>
    </row>
    <row r="194" spans="1:6" customFormat="1" x14ac:dyDescent="0.3">
      <c r="A194" s="46">
        <v>44376</v>
      </c>
      <c r="B194" s="33">
        <v>19.32</v>
      </c>
      <c r="C194" s="4">
        <f t="shared" si="18"/>
        <v>13.510489510489512</v>
      </c>
      <c r="D194" s="2">
        <v>16.54</v>
      </c>
      <c r="E194" s="4">
        <f t="shared" si="20"/>
        <v>16.39</v>
      </c>
      <c r="F194" s="4">
        <f t="shared" si="19"/>
        <v>-2.8795104895104888</v>
      </c>
    </row>
    <row r="195" spans="1:6" customFormat="1" ht="13.5" thickBot="1" x14ac:dyDescent="0.35">
      <c r="A195" s="47">
        <v>44377</v>
      </c>
      <c r="B195" s="35">
        <v>19.32</v>
      </c>
      <c r="C195" s="10">
        <f t="shared" si="18"/>
        <v>13.510489510489512</v>
      </c>
      <c r="D195" s="9">
        <v>16.54</v>
      </c>
      <c r="E195" s="10">
        <f t="shared" si="20"/>
        <v>16.39</v>
      </c>
      <c r="F195" s="10">
        <f t="shared" si="19"/>
        <v>-2.8795104895104888</v>
      </c>
    </row>
    <row r="196" spans="1:6" customFormat="1" x14ac:dyDescent="0.25">
      <c r="A196" s="36" t="s">
        <v>7</v>
      </c>
      <c r="B196" s="36">
        <f>AVERAGE(B166:B195)</f>
        <v>19.32</v>
      </c>
      <c r="C196" s="37">
        <f t="shared" ref="C196:E196" si="21">AVERAGE(C166:C195)</f>
        <v>13.510489510489505</v>
      </c>
      <c r="D196" s="37">
        <f t="shared" si="21"/>
        <v>16.21</v>
      </c>
      <c r="E196" s="37">
        <f t="shared" si="21"/>
        <v>16.060000000000006</v>
      </c>
      <c r="F196" s="37">
        <f>AVERAGE(F166:F195)</f>
        <v>-2.5495104895104901</v>
      </c>
    </row>
    <row r="197" spans="1:6" x14ac:dyDescent="0.3">
      <c r="A197" s="63"/>
      <c r="B197" s="66"/>
      <c r="C197" s="66"/>
      <c r="D197" s="66"/>
      <c r="E197" s="66"/>
      <c r="F197" s="23"/>
    </row>
    <row r="198" spans="1:6" x14ac:dyDescent="0.3">
      <c r="A198" s="32">
        <v>44378</v>
      </c>
      <c r="B198" s="33">
        <v>19.32</v>
      </c>
      <c r="C198" s="4">
        <f t="shared" ref="C198:C228" si="22">B198/1.43</f>
        <v>13.510489510489512</v>
      </c>
      <c r="D198" s="106">
        <v>16.54</v>
      </c>
      <c r="E198" s="4">
        <f>D198-0.15</f>
        <v>16.39</v>
      </c>
      <c r="F198" s="4">
        <f t="shared" ref="F198:F228" si="23">C198-E198</f>
        <v>-2.8795104895104888</v>
      </c>
    </row>
    <row r="199" spans="1:6" x14ac:dyDescent="0.3">
      <c r="A199" s="32">
        <v>44379</v>
      </c>
      <c r="B199" s="33">
        <v>19.32</v>
      </c>
      <c r="C199" s="4">
        <f t="shared" si="22"/>
        <v>13.510489510489512</v>
      </c>
      <c r="D199" s="106">
        <v>16.54</v>
      </c>
      <c r="E199" s="4">
        <f t="shared" ref="E199:E228" si="24">D199-0.15</f>
        <v>16.39</v>
      </c>
      <c r="F199" s="4">
        <f t="shared" si="23"/>
        <v>-2.8795104895104888</v>
      </c>
    </row>
    <row r="200" spans="1:6" x14ac:dyDescent="0.3">
      <c r="A200" s="32">
        <v>44380</v>
      </c>
      <c r="B200" s="33">
        <v>19.32</v>
      </c>
      <c r="C200" s="4">
        <f t="shared" si="22"/>
        <v>13.510489510489512</v>
      </c>
      <c r="D200" s="106">
        <v>16.54</v>
      </c>
      <c r="E200" s="4">
        <f t="shared" si="24"/>
        <v>16.39</v>
      </c>
      <c r="F200" s="4">
        <f t="shared" si="23"/>
        <v>-2.8795104895104888</v>
      </c>
    </row>
    <row r="201" spans="1:6" x14ac:dyDescent="0.3">
      <c r="A201" s="32">
        <v>44381</v>
      </c>
      <c r="B201" s="33">
        <v>19.32</v>
      </c>
      <c r="C201" s="4">
        <f t="shared" si="22"/>
        <v>13.510489510489512</v>
      </c>
      <c r="D201" s="106">
        <v>16.54</v>
      </c>
      <c r="E201" s="4">
        <f t="shared" si="24"/>
        <v>16.39</v>
      </c>
      <c r="F201" s="4">
        <f t="shared" si="23"/>
        <v>-2.8795104895104888</v>
      </c>
    </row>
    <row r="202" spans="1:6" x14ac:dyDescent="0.3">
      <c r="A202" s="32">
        <v>44382</v>
      </c>
      <c r="B202" s="33">
        <v>19.32</v>
      </c>
      <c r="C202" s="4">
        <f t="shared" si="22"/>
        <v>13.510489510489512</v>
      </c>
      <c r="D202" s="106">
        <v>16.690000000000001</v>
      </c>
      <c r="E202" s="4">
        <f t="shared" si="24"/>
        <v>16.540000000000003</v>
      </c>
      <c r="F202" s="4">
        <f t="shared" si="23"/>
        <v>-3.029510489510491</v>
      </c>
    </row>
    <row r="203" spans="1:6" x14ac:dyDescent="0.3">
      <c r="A203" s="32">
        <v>44383</v>
      </c>
      <c r="B203" s="33">
        <v>19.32</v>
      </c>
      <c r="C203" s="4">
        <f t="shared" si="22"/>
        <v>13.510489510489512</v>
      </c>
      <c r="D203" s="106">
        <v>16.690000000000001</v>
      </c>
      <c r="E203" s="4">
        <f t="shared" si="24"/>
        <v>16.540000000000003</v>
      </c>
      <c r="F203" s="4">
        <f t="shared" si="23"/>
        <v>-3.029510489510491</v>
      </c>
    </row>
    <row r="204" spans="1:6" x14ac:dyDescent="0.3">
      <c r="A204" s="32">
        <v>44384</v>
      </c>
      <c r="B204" s="33">
        <v>19.32</v>
      </c>
      <c r="C204" s="4">
        <f t="shared" si="22"/>
        <v>13.510489510489512</v>
      </c>
      <c r="D204" s="106">
        <v>16.59</v>
      </c>
      <c r="E204" s="4">
        <f t="shared" si="24"/>
        <v>16.440000000000001</v>
      </c>
      <c r="F204" s="4">
        <f t="shared" si="23"/>
        <v>-2.9295104895104895</v>
      </c>
    </row>
    <row r="205" spans="1:6" x14ac:dyDescent="0.3">
      <c r="A205" s="32">
        <v>44385</v>
      </c>
      <c r="B205" s="33">
        <v>19.32</v>
      </c>
      <c r="C205" s="4">
        <f t="shared" si="22"/>
        <v>13.510489510489512</v>
      </c>
      <c r="D205" s="106">
        <v>16.489999999999998</v>
      </c>
      <c r="E205" s="4">
        <f t="shared" si="24"/>
        <v>16.34</v>
      </c>
      <c r="F205" s="4">
        <f t="shared" si="23"/>
        <v>-2.8295104895104881</v>
      </c>
    </row>
    <row r="206" spans="1:6" x14ac:dyDescent="0.3">
      <c r="A206" s="32">
        <v>44386</v>
      </c>
      <c r="B206" s="33">
        <v>19.32</v>
      </c>
      <c r="C206" s="4">
        <f t="shared" si="22"/>
        <v>13.510489510489512</v>
      </c>
      <c r="D206" s="106">
        <v>16.489999999999998</v>
      </c>
      <c r="E206" s="4">
        <f t="shared" si="24"/>
        <v>16.34</v>
      </c>
      <c r="F206" s="4">
        <f t="shared" si="23"/>
        <v>-2.8295104895104881</v>
      </c>
    </row>
    <row r="207" spans="1:6" x14ac:dyDescent="0.3">
      <c r="A207" s="32">
        <v>44387</v>
      </c>
      <c r="B207" s="33">
        <v>19.32</v>
      </c>
      <c r="C207" s="4">
        <f t="shared" si="22"/>
        <v>13.510489510489512</v>
      </c>
      <c r="D207" s="106">
        <v>16.489999999999998</v>
      </c>
      <c r="E207" s="4">
        <f t="shared" si="24"/>
        <v>16.34</v>
      </c>
      <c r="F207" s="4">
        <f t="shared" si="23"/>
        <v>-2.8295104895104881</v>
      </c>
    </row>
    <row r="208" spans="1:6" x14ac:dyDescent="0.3">
      <c r="A208" s="32">
        <v>44388</v>
      </c>
      <c r="B208" s="33">
        <v>19.32</v>
      </c>
      <c r="C208" s="4">
        <f t="shared" si="22"/>
        <v>13.510489510489512</v>
      </c>
      <c r="D208" s="106">
        <v>16.489999999999998</v>
      </c>
      <c r="E208" s="4">
        <f t="shared" si="24"/>
        <v>16.34</v>
      </c>
      <c r="F208" s="4">
        <f t="shared" si="23"/>
        <v>-2.8295104895104881</v>
      </c>
    </row>
    <row r="209" spans="1:6" x14ac:dyDescent="0.3">
      <c r="A209" s="32">
        <v>44389</v>
      </c>
      <c r="B209" s="33">
        <v>19.32</v>
      </c>
      <c r="C209" s="4">
        <f t="shared" si="22"/>
        <v>13.510489510489512</v>
      </c>
      <c r="D209" s="106">
        <v>16.64</v>
      </c>
      <c r="E209" s="4">
        <f t="shared" si="24"/>
        <v>16.490000000000002</v>
      </c>
      <c r="F209" s="4">
        <f t="shared" si="23"/>
        <v>-2.9795104895104902</v>
      </c>
    </row>
    <row r="210" spans="1:6" x14ac:dyDescent="0.3">
      <c r="A210" s="32">
        <v>44390</v>
      </c>
      <c r="B210" s="33">
        <v>19.32</v>
      </c>
      <c r="C210" s="4">
        <f t="shared" si="22"/>
        <v>13.510489510489512</v>
      </c>
      <c r="D210" s="106">
        <v>16.64</v>
      </c>
      <c r="E210" s="4">
        <f t="shared" si="24"/>
        <v>16.490000000000002</v>
      </c>
      <c r="F210" s="4">
        <f t="shared" si="23"/>
        <v>-2.9795104895104902</v>
      </c>
    </row>
    <row r="211" spans="1:6" x14ac:dyDescent="0.3">
      <c r="A211" s="32">
        <v>44391</v>
      </c>
      <c r="B211" s="33">
        <v>19.32</v>
      </c>
      <c r="C211" s="4">
        <f t="shared" si="22"/>
        <v>13.510489510489512</v>
      </c>
      <c r="D211" s="106">
        <v>16.64</v>
      </c>
      <c r="E211" s="4">
        <f t="shared" si="24"/>
        <v>16.490000000000002</v>
      </c>
      <c r="F211" s="4">
        <f t="shared" si="23"/>
        <v>-2.9795104895104902</v>
      </c>
    </row>
    <row r="212" spans="1:6" x14ac:dyDescent="0.3">
      <c r="A212" s="32">
        <v>44392</v>
      </c>
      <c r="B212" s="33">
        <v>19.32</v>
      </c>
      <c r="C212" s="4">
        <f t="shared" si="22"/>
        <v>13.510489510489512</v>
      </c>
      <c r="D212" s="106">
        <v>16.739999999999998</v>
      </c>
      <c r="E212" s="4">
        <f t="shared" si="24"/>
        <v>16.59</v>
      </c>
      <c r="F212" s="4">
        <f t="shared" si="23"/>
        <v>-3.0795104895104881</v>
      </c>
    </row>
    <row r="213" spans="1:6" x14ac:dyDescent="0.3">
      <c r="A213" s="32">
        <v>44393</v>
      </c>
      <c r="B213" s="33">
        <v>20.61</v>
      </c>
      <c r="C213" s="4">
        <f t="shared" si="22"/>
        <v>14.412587412587413</v>
      </c>
      <c r="D213" s="106">
        <v>16.739999999999998</v>
      </c>
      <c r="E213" s="4">
        <f t="shared" si="24"/>
        <v>16.59</v>
      </c>
      <c r="F213" s="4">
        <f t="shared" si="23"/>
        <v>-2.1774125874125865</v>
      </c>
    </row>
    <row r="214" spans="1:6" x14ac:dyDescent="0.3">
      <c r="A214" s="32">
        <v>44394</v>
      </c>
      <c r="B214" s="33">
        <v>20.61</v>
      </c>
      <c r="C214" s="4">
        <f t="shared" si="22"/>
        <v>14.412587412587413</v>
      </c>
      <c r="D214" s="106">
        <v>16.739999999999998</v>
      </c>
      <c r="E214" s="4">
        <f t="shared" si="24"/>
        <v>16.59</v>
      </c>
      <c r="F214" s="4">
        <f t="shared" si="23"/>
        <v>-2.1774125874125865</v>
      </c>
    </row>
    <row r="215" spans="1:6" x14ac:dyDescent="0.3">
      <c r="A215" s="32">
        <v>44395</v>
      </c>
      <c r="B215" s="33">
        <v>20.61</v>
      </c>
      <c r="C215" s="4">
        <f t="shared" si="22"/>
        <v>14.412587412587413</v>
      </c>
      <c r="D215" s="106">
        <v>16.739999999999998</v>
      </c>
      <c r="E215" s="4">
        <f t="shared" si="24"/>
        <v>16.59</v>
      </c>
      <c r="F215" s="4">
        <f t="shared" si="23"/>
        <v>-2.1774125874125865</v>
      </c>
    </row>
    <row r="216" spans="1:6" x14ac:dyDescent="0.3">
      <c r="A216" s="32">
        <v>44396</v>
      </c>
      <c r="B216" s="33">
        <v>20.61</v>
      </c>
      <c r="C216" s="4">
        <f t="shared" si="22"/>
        <v>14.412587412587413</v>
      </c>
      <c r="D216" s="106">
        <v>16.739999999999998</v>
      </c>
      <c r="E216" s="4">
        <f t="shared" si="24"/>
        <v>16.59</v>
      </c>
      <c r="F216" s="4">
        <f t="shared" si="23"/>
        <v>-2.1774125874125865</v>
      </c>
    </row>
    <row r="217" spans="1:6" x14ac:dyDescent="0.3">
      <c r="A217" s="32">
        <v>44397</v>
      </c>
      <c r="B217" s="33">
        <v>20.61</v>
      </c>
      <c r="C217" s="4">
        <f t="shared" si="22"/>
        <v>14.412587412587413</v>
      </c>
      <c r="D217" s="106">
        <v>16.489999999999998</v>
      </c>
      <c r="E217" s="4">
        <f t="shared" si="24"/>
        <v>16.34</v>
      </c>
      <c r="F217" s="4">
        <f t="shared" si="23"/>
        <v>-1.9274125874125865</v>
      </c>
    </row>
    <row r="218" spans="1:6" x14ac:dyDescent="0.3">
      <c r="A218" s="32">
        <v>44398</v>
      </c>
      <c r="B218" s="33">
        <v>20.61</v>
      </c>
      <c r="C218" s="4">
        <f t="shared" si="22"/>
        <v>14.412587412587413</v>
      </c>
      <c r="D218" s="106">
        <v>16.39</v>
      </c>
      <c r="E218" s="4">
        <f t="shared" si="24"/>
        <v>16.240000000000002</v>
      </c>
      <c r="F218" s="4">
        <f t="shared" si="23"/>
        <v>-1.8274125874125886</v>
      </c>
    </row>
    <row r="219" spans="1:6" x14ac:dyDescent="0.3">
      <c r="A219" s="32">
        <v>44399</v>
      </c>
      <c r="B219" s="33">
        <v>20.61</v>
      </c>
      <c r="C219" s="4">
        <f t="shared" si="22"/>
        <v>14.412587412587413</v>
      </c>
      <c r="D219" s="106">
        <v>16.54</v>
      </c>
      <c r="E219" s="4">
        <f t="shared" si="24"/>
        <v>16.39</v>
      </c>
      <c r="F219" s="4">
        <f t="shared" si="23"/>
        <v>-1.9774125874125872</v>
      </c>
    </row>
    <row r="220" spans="1:6" x14ac:dyDescent="0.3">
      <c r="A220" s="32">
        <v>44400</v>
      </c>
      <c r="B220" s="33">
        <v>20.61</v>
      </c>
      <c r="C220" s="4">
        <f t="shared" si="22"/>
        <v>14.412587412587413</v>
      </c>
      <c r="D220" s="106">
        <v>16.64</v>
      </c>
      <c r="E220" s="4">
        <f t="shared" si="24"/>
        <v>16.490000000000002</v>
      </c>
      <c r="F220" s="4">
        <f t="shared" si="23"/>
        <v>-2.0774125874125886</v>
      </c>
    </row>
    <row r="221" spans="1:6" x14ac:dyDescent="0.3">
      <c r="A221" s="32">
        <v>44401</v>
      </c>
      <c r="B221" s="33">
        <v>20.61</v>
      </c>
      <c r="C221" s="4">
        <f t="shared" si="22"/>
        <v>14.412587412587413</v>
      </c>
      <c r="D221" s="106">
        <v>16.64</v>
      </c>
      <c r="E221" s="4">
        <f t="shared" si="24"/>
        <v>16.490000000000002</v>
      </c>
      <c r="F221" s="4">
        <f t="shared" si="23"/>
        <v>-2.0774125874125886</v>
      </c>
    </row>
    <row r="222" spans="1:6" x14ac:dyDescent="0.3">
      <c r="A222" s="32">
        <v>44402</v>
      </c>
      <c r="B222" s="33">
        <v>20.61</v>
      </c>
      <c r="C222" s="4">
        <f t="shared" si="22"/>
        <v>14.412587412587413</v>
      </c>
      <c r="D222" s="106">
        <v>16.64</v>
      </c>
      <c r="E222" s="4">
        <f t="shared" si="24"/>
        <v>16.490000000000002</v>
      </c>
      <c r="F222" s="4">
        <f t="shared" si="23"/>
        <v>-2.0774125874125886</v>
      </c>
    </row>
    <row r="223" spans="1:6" x14ac:dyDescent="0.3">
      <c r="A223" s="32">
        <v>44403</v>
      </c>
      <c r="B223" s="33">
        <v>20.61</v>
      </c>
      <c r="C223" s="4">
        <f t="shared" si="22"/>
        <v>14.412587412587413</v>
      </c>
      <c r="D223" s="106">
        <v>16.739999999999998</v>
      </c>
      <c r="E223" s="4">
        <f t="shared" si="24"/>
        <v>16.59</v>
      </c>
      <c r="F223" s="4">
        <f t="shared" si="23"/>
        <v>-2.1774125874125865</v>
      </c>
    </row>
    <row r="224" spans="1:6" x14ac:dyDescent="0.3">
      <c r="A224" s="32">
        <v>44404</v>
      </c>
      <c r="B224" s="33">
        <v>20.61</v>
      </c>
      <c r="C224" s="4">
        <f t="shared" si="22"/>
        <v>14.412587412587413</v>
      </c>
      <c r="D224" s="106">
        <v>16.739999999999998</v>
      </c>
      <c r="E224" s="4">
        <f t="shared" si="24"/>
        <v>16.59</v>
      </c>
      <c r="F224" s="4">
        <f t="shared" si="23"/>
        <v>-2.1774125874125865</v>
      </c>
    </row>
    <row r="225" spans="1:6" x14ac:dyDescent="0.3">
      <c r="A225" s="32">
        <v>44405</v>
      </c>
      <c r="B225" s="33">
        <v>20.61</v>
      </c>
      <c r="C225" s="4">
        <f t="shared" si="22"/>
        <v>14.412587412587413</v>
      </c>
      <c r="D225" s="106">
        <v>16.739999999999998</v>
      </c>
      <c r="E225" s="4">
        <f t="shared" si="24"/>
        <v>16.59</v>
      </c>
      <c r="F225" s="4">
        <f t="shared" si="23"/>
        <v>-2.1774125874125865</v>
      </c>
    </row>
    <row r="226" spans="1:6" x14ac:dyDescent="0.3">
      <c r="A226" s="32">
        <v>44406</v>
      </c>
      <c r="B226" s="33">
        <v>20.61</v>
      </c>
      <c r="C226" s="4">
        <f t="shared" si="22"/>
        <v>14.412587412587413</v>
      </c>
      <c r="D226" s="106">
        <v>16.739999999999998</v>
      </c>
      <c r="E226" s="4">
        <f t="shared" si="24"/>
        <v>16.59</v>
      </c>
      <c r="F226" s="4">
        <f t="shared" si="23"/>
        <v>-2.1774125874125865</v>
      </c>
    </row>
    <row r="227" spans="1:6" x14ac:dyDescent="0.3">
      <c r="A227" s="32">
        <v>44407</v>
      </c>
      <c r="B227" s="33">
        <v>20.61</v>
      </c>
      <c r="C227" s="4">
        <f t="shared" si="22"/>
        <v>14.412587412587413</v>
      </c>
      <c r="D227" s="106">
        <v>16.84</v>
      </c>
      <c r="E227" s="4">
        <f t="shared" si="24"/>
        <v>16.690000000000001</v>
      </c>
      <c r="F227" s="4">
        <f t="shared" si="23"/>
        <v>-2.2774125874125879</v>
      </c>
    </row>
    <row r="228" spans="1:6" ht="13.5" thickBot="1" x14ac:dyDescent="0.35">
      <c r="A228" s="34">
        <v>44408</v>
      </c>
      <c r="B228" s="35">
        <v>20.61</v>
      </c>
      <c r="C228" s="10">
        <f t="shared" si="22"/>
        <v>14.412587412587413</v>
      </c>
      <c r="D228" s="107">
        <v>16.84</v>
      </c>
      <c r="E228" s="10">
        <f t="shared" si="24"/>
        <v>16.690000000000001</v>
      </c>
      <c r="F228" s="10">
        <f t="shared" si="23"/>
        <v>-2.2774125874125879</v>
      </c>
    </row>
    <row r="229" spans="1:6" x14ac:dyDescent="0.3">
      <c r="A229" s="36" t="s">
        <v>8</v>
      </c>
      <c r="B229" s="37">
        <f>AVERAGE(B198:B228)</f>
        <v>19.985806451612909</v>
      </c>
      <c r="C229" s="37">
        <f t="shared" ref="C229:F229" si="25">AVERAGE(C198:C228)</f>
        <v>13.976088427701333</v>
      </c>
      <c r="D229" s="37">
        <f t="shared" si="25"/>
        <v>16.635161290322582</v>
      </c>
      <c r="E229" s="37">
        <f t="shared" si="25"/>
        <v>16.485161290322576</v>
      </c>
      <c r="F229" s="37">
        <f t="shared" si="25"/>
        <v>-2.5090728626212502</v>
      </c>
    </row>
    <row r="230" spans="1:6" x14ac:dyDescent="0.3">
      <c r="A230" s="63"/>
      <c r="B230" s="66"/>
      <c r="C230" s="66"/>
      <c r="D230" s="66"/>
      <c r="E230" s="66"/>
      <c r="F230" s="23"/>
    </row>
    <row r="231" spans="1:6" x14ac:dyDescent="0.3">
      <c r="A231" s="32">
        <v>44409</v>
      </c>
      <c r="B231" s="33">
        <v>20.61</v>
      </c>
      <c r="C231" s="4">
        <f t="shared" ref="C231:C261" si="26">B231/1.43</f>
        <v>14.412587412587413</v>
      </c>
      <c r="D231" s="2">
        <v>16.84</v>
      </c>
      <c r="E231" s="4">
        <f>D231-0.15</f>
        <v>16.690000000000001</v>
      </c>
      <c r="F231" s="4">
        <f t="shared" ref="F231:F261" si="27">C231-E231</f>
        <v>-2.2774125874125879</v>
      </c>
    </row>
    <row r="232" spans="1:6" x14ac:dyDescent="0.3">
      <c r="A232" s="32">
        <v>44410</v>
      </c>
      <c r="B232" s="33">
        <v>20.61</v>
      </c>
      <c r="C232" s="4">
        <f t="shared" si="26"/>
        <v>14.412587412587413</v>
      </c>
      <c r="D232" s="2">
        <v>16.89</v>
      </c>
      <c r="E232" s="4">
        <f t="shared" ref="E232:E261" si="28">D232-0.15</f>
        <v>16.740000000000002</v>
      </c>
      <c r="F232" s="4">
        <f t="shared" si="27"/>
        <v>-2.3274125874125886</v>
      </c>
    </row>
    <row r="233" spans="1:6" x14ac:dyDescent="0.3">
      <c r="A233" s="32">
        <v>44411</v>
      </c>
      <c r="B233" s="33">
        <v>20.61</v>
      </c>
      <c r="C233" s="4">
        <f t="shared" si="26"/>
        <v>14.412587412587413</v>
      </c>
      <c r="D233" s="2">
        <v>16.79</v>
      </c>
      <c r="E233" s="4">
        <f t="shared" si="28"/>
        <v>16.64</v>
      </c>
      <c r="F233" s="4">
        <f t="shared" si="27"/>
        <v>-2.2274125874125872</v>
      </c>
    </row>
    <row r="234" spans="1:6" x14ac:dyDescent="0.3">
      <c r="A234" s="32">
        <v>44412</v>
      </c>
      <c r="B234" s="33">
        <v>20.61</v>
      </c>
      <c r="C234" s="4">
        <f t="shared" si="26"/>
        <v>14.412587412587413</v>
      </c>
      <c r="D234" s="2">
        <v>16.79</v>
      </c>
      <c r="E234" s="4">
        <f t="shared" si="28"/>
        <v>16.64</v>
      </c>
      <c r="F234" s="4">
        <f t="shared" si="27"/>
        <v>-2.2274125874125872</v>
      </c>
    </row>
    <row r="235" spans="1:6" x14ac:dyDescent="0.3">
      <c r="A235" s="32">
        <v>44413</v>
      </c>
      <c r="B235" s="33">
        <v>20.61</v>
      </c>
      <c r="C235" s="4">
        <f t="shared" si="26"/>
        <v>14.412587412587413</v>
      </c>
      <c r="D235" s="2">
        <v>16.690000000000001</v>
      </c>
      <c r="E235" s="4">
        <f t="shared" si="28"/>
        <v>16.540000000000003</v>
      </c>
      <c r="F235" s="4">
        <f t="shared" si="27"/>
        <v>-2.1274125874125893</v>
      </c>
    </row>
    <row r="236" spans="1:6" x14ac:dyDescent="0.3">
      <c r="A236" s="32">
        <v>44414</v>
      </c>
      <c r="B236" s="33">
        <v>20.61</v>
      </c>
      <c r="C236" s="4">
        <f t="shared" si="26"/>
        <v>14.412587412587413</v>
      </c>
      <c r="D236" s="2">
        <v>16.79</v>
      </c>
      <c r="E236" s="4">
        <f t="shared" si="28"/>
        <v>16.64</v>
      </c>
      <c r="F236" s="4">
        <f t="shared" si="27"/>
        <v>-2.2274125874125872</v>
      </c>
    </row>
    <row r="237" spans="1:6" x14ac:dyDescent="0.3">
      <c r="A237" s="32">
        <v>44415</v>
      </c>
      <c r="B237" s="33">
        <v>20.61</v>
      </c>
      <c r="C237" s="4">
        <f t="shared" si="26"/>
        <v>14.412587412587413</v>
      </c>
      <c r="D237" s="2">
        <v>16.79</v>
      </c>
      <c r="E237" s="4">
        <f t="shared" si="28"/>
        <v>16.64</v>
      </c>
      <c r="F237" s="4">
        <f t="shared" si="27"/>
        <v>-2.2274125874125872</v>
      </c>
    </row>
    <row r="238" spans="1:6" x14ac:dyDescent="0.3">
      <c r="A238" s="32">
        <v>44416</v>
      </c>
      <c r="B238" s="33">
        <v>20.61</v>
      </c>
      <c r="C238" s="4">
        <f t="shared" si="26"/>
        <v>14.412587412587413</v>
      </c>
      <c r="D238" s="2">
        <v>16.79</v>
      </c>
      <c r="E238" s="4">
        <f t="shared" si="28"/>
        <v>16.64</v>
      </c>
      <c r="F238" s="4">
        <f t="shared" si="27"/>
        <v>-2.2274125874125872</v>
      </c>
    </row>
    <row r="239" spans="1:6" x14ac:dyDescent="0.3">
      <c r="A239" s="32">
        <v>44417</v>
      </c>
      <c r="B239" s="33">
        <v>20.61</v>
      </c>
      <c r="C239" s="4">
        <f t="shared" si="26"/>
        <v>14.412587412587413</v>
      </c>
      <c r="D239" s="2">
        <v>16.79</v>
      </c>
      <c r="E239" s="4">
        <f t="shared" si="28"/>
        <v>16.64</v>
      </c>
      <c r="F239" s="4">
        <f t="shared" si="27"/>
        <v>-2.2274125874125872</v>
      </c>
    </row>
    <row r="240" spans="1:6" x14ac:dyDescent="0.3">
      <c r="A240" s="32">
        <v>44418</v>
      </c>
      <c r="B240" s="33">
        <v>20.61</v>
      </c>
      <c r="C240" s="4">
        <f t="shared" si="26"/>
        <v>14.412587412587413</v>
      </c>
      <c r="D240" s="2">
        <v>16.690000000000001</v>
      </c>
      <c r="E240" s="4">
        <f t="shared" si="28"/>
        <v>16.540000000000003</v>
      </c>
      <c r="F240" s="4">
        <f t="shared" si="27"/>
        <v>-2.1274125874125893</v>
      </c>
    </row>
    <row r="241" spans="1:6" x14ac:dyDescent="0.3">
      <c r="A241" s="32">
        <v>44419</v>
      </c>
      <c r="B241" s="33">
        <v>20.61</v>
      </c>
      <c r="C241" s="4">
        <f t="shared" si="26"/>
        <v>14.412587412587413</v>
      </c>
      <c r="D241" s="2">
        <v>16.79</v>
      </c>
      <c r="E241" s="4">
        <f t="shared" si="28"/>
        <v>16.64</v>
      </c>
      <c r="F241" s="4">
        <f t="shared" si="27"/>
        <v>-2.2274125874125872</v>
      </c>
    </row>
    <row r="242" spans="1:6" x14ac:dyDescent="0.3">
      <c r="A242" s="32">
        <v>44420</v>
      </c>
      <c r="B242" s="33">
        <v>20.61</v>
      </c>
      <c r="C242" s="4">
        <f t="shared" si="26"/>
        <v>14.412587412587413</v>
      </c>
      <c r="D242" s="2">
        <v>16.690000000000001</v>
      </c>
      <c r="E242" s="4">
        <f t="shared" si="28"/>
        <v>16.540000000000003</v>
      </c>
      <c r="F242" s="4">
        <f t="shared" si="27"/>
        <v>-2.1274125874125893</v>
      </c>
    </row>
    <row r="243" spans="1:6" x14ac:dyDescent="0.3">
      <c r="A243" s="32">
        <v>44421</v>
      </c>
      <c r="B243" s="33">
        <v>20.61</v>
      </c>
      <c r="C243" s="4">
        <f t="shared" si="26"/>
        <v>14.412587412587413</v>
      </c>
      <c r="D243" s="2">
        <v>16.690000000000001</v>
      </c>
      <c r="E243" s="4">
        <f t="shared" si="28"/>
        <v>16.540000000000003</v>
      </c>
      <c r="F243" s="4">
        <f t="shared" si="27"/>
        <v>-2.1274125874125893</v>
      </c>
    </row>
    <row r="244" spans="1:6" x14ac:dyDescent="0.3">
      <c r="A244" s="32">
        <v>44422</v>
      </c>
      <c r="B244" s="33">
        <v>20.61</v>
      </c>
      <c r="C244" s="4">
        <f t="shared" si="26"/>
        <v>14.412587412587413</v>
      </c>
      <c r="D244" s="2">
        <v>16.690000000000001</v>
      </c>
      <c r="E244" s="4">
        <f t="shared" si="28"/>
        <v>16.540000000000003</v>
      </c>
      <c r="F244" s="4">
        <f t="shared" si="27"/>
        <v>-2.1274125874125893</v>
      </c>
    </row>
    <row r="245" spans="1:6" x14ac:dyDescent="0.3">
      <c r="A245" s="32">
        <v>44423</v>
      </c>
      <c r="B245" s="33">
        <v>20.61</v>
      </c>
      <c r="C245" s="4">
        <f t="shared" si="26"/>
        <v>14.412587412587413</v>
      </c>
      <c r="D245" s="2">
        <v>16.690000000000001</v>
      </c>
      <c r="E245" s="4">
        <f t="shared" si="28"/>
        <v>16.540000000000003</v>
      </c>
      <c r="F245" s="4">
        <f t="shared" si="27"/>
        <v>-2.1274125874125893</v>
      </c>
    </row>
    <row r="246" spans="1:6" x14ac:dyDescent="0.3">
      <c r="A246" s="32">
        <v>44424</v>
      </c>
      <c r="B246" s="33">
        <v>20.61</v>
      </c>
      <c r="C246" s="4">
        <f t="shared" si="26"/>
        <v>14.412587412587413</v>
      </c>
      <c r="D246" s="2">
        <v>16.690000000000001</v>
      </c>
      <c r="E246" s="4">
        <f t="shared" si="28"/>
        <v>16.540000000000003</v>
      </c>
      <c r="F246" s="4">
        <f t="shared" si="27"/>
        <v>-2.1274125874125893</v>
      </c>
    </row>
    <row r="247" spans="1:6" x14ac:dyDescent="0.3">
      <c r="A247" s="32">
        <v>44425</v>
      </c>
      <c r="B247" s="33">
        <v>20.61</v>
      </c>
      <c r="C247" s="4">
        <f t="shared" si="26"/>
        <v>14.412587412587413</v>
      </c>
      <c r="D247" s="2">
        <v>16.59</v>
      </c>
      <c r="E247" s="4">
        <f t="shared" si="28"/>
        <v>16.440000000000001</v>
      </c>
      <c r="F247" s="4">
        <f t="shared" si="27"/>
        <v>-2.0274125874125879</v>
      </c>
    </row>
    <row r="248" spans="1:6" x14ac:dyDescent="0.3">
      <c r="A248" s="32">
        <v>44426</v>
      </c>
      <c r="B248" s="33">
        <v>20.61</v>
      </c>
      <c r="C248" s="4">
        <f t="shared" si="26"/>
        <v>14.412587412587413</v>
      </c>
      <c r="D248" s="2">
        <v>16.59</v>
      </c>
      <c r="E248" s="4">
        <f t="shared" si="28"/>
        <v>16.440000000000001</v>
      </c>
      <c r="F248" s="4">
        <f t="shared" si="27"/>
        <v>-2.0274125874125879</v>
      </c>
    </row>
    <row r="249" spans="1:6" x14ac:dyDescent="0.3">
      <c r="A249" s="32">
        <v>44427</v>
      </c>
      <c r="B249" s="33">
        <v>20.61</v>
      </c>
      <c r="C249" s="4">
        <f t="shared" si="26"/>
        <v>14.412587412587413</v>
      </c>
      <c r="D249" s="2">
        <v>16.59</v>
      </c>
      <c r="E249" s="4">
        <f t="shared" si="28"/>
        <v>16.440000000000001</v>
      </c>
      <c r="F249" s="4">
        <f t="shared" si="27"/>
        <v>-2.0274125874125879</v>
      </c>
    </row>
    <row r="250" spans="1:6" x14ac:dyDescent="0.3">
      <c r="A250" s="32">
        <v>44428</v>
      </c>
      <c r="B250" s="33">
        <v>20.61</v>
      </c>
      <c r="C250" s="4">
        <f t="shared" si="26"/>
        <v>14.412587412587413</v>
      </c>
      <c r="D250" s="2">
        <v>16.39</v>
      </c>
      <c r="E250" s="4">
        <f t="shared" si="28"/>
        <v>16.240000000000002</v>
      </c>
      <c r="F250" s="4">
        <f t="shared" si="27"/>
        <v>-1.8274125874125886</v>
      </c>
    </row>
    <row r="251" spans="1:6" x14ac:dyDescent="0.3">
      <c r="A251" s="32">
        <v>44429</v>
      </c>
      <c r="B251" s="33">
        <v>20.61</v>
      </c>
      <c r="C251" s="4">
        <f t="shared" si="26"/>
        <v>14.412587412587413</v>
      </c>
      <c r="D251" s="2">
        <v>16.39</v>
      </c>
      <c r="E251" s="4">
        <f t="shared" si="28"/>
        <v>16.240000000000002</v>
      </c>
      <c r="F251" s="4">
        <f t="shared" si="27"/>
        <v>-1.8274125874125886</v>
      </c>
    </row>
    <row r="252" spans="1:6" x14ac:dyDescent="0.3">
      <c r="A252" s="32">
        <v>44430</v>
      </c>
      <c r="B252" s="33">
        <v>20.61</v>
      </c>
      <c r="C252" s="4">
        <f t="shared" si="26"/>
        <v>14.412587412587413</v>
      </c>
      <c r="D252" s="2">
        <v>16.39</v>
      </c>
      <c r="E252" s="4">
        <f t="shared" si="28"/>
        <v>16.240000000000002</v>
      </c>
      <c r="F252" s="4">
        <f t="shared" si="27"/>
        <v>-1.8274125874125886</v>
      </c>
    </row>
    <row r="253" spans="1:6" x14ac:dyDescent="0.3">
      <c r="A253" s="32">
        <v>44431</v>
      </c>
      <c r="B253" s="33">
        <v>20.61</v>
      </c>
      <c r="C253" s="4">
        <f t="shared" si="26"/>
        <v>14.412587412587413</v>
      </c>
      <c r="D253" s="2">
        <v>16.39</v>
      </c>
      <c r="E253" s="4">
        <f t="shared" si="28"/>
        <v>16.240000000000002</v>
      </c>
      <c r="F253" s="4">
        <f t="shared" si="27"/>
        <v>-1.8274125874125886</v>
      </c>
    </row>
    <row r="254" spans="1:6" x14ac:dyDescent="0.3">
      <c r="A254" s="32">
        <v>44432</v>
      </c>
      <c r="B254" s="33">
        <v>20.61</v>
      </c>
      <c r="C254" s="4">
        <f t="shared" si="26"/>
        <v>14.412587412587413</v>
      </c>
      <c r="D254" s="2">
        <v>16.489999999999998</v>
      </c>
      <c r="E254" s="4">
        <f t="shared" si="28"/>
        <v>16.34</v>
      </c>
      <c r="F254" s="4">
        <f t="shared" si="27"/>
        <v>-1.9274125874125865</v>
      </c>
    </row>
    <row r="255" spans="1:6" x14ac:dyDescent="0.3">
      <c r="A255" s="32">
        <v>44433</v>
      </c>
      <c r="B255" s="33">
        <v>20.61</v>
      </c>
      <c r="C255" s="4">
        <f t="shared" si="26"/>
        <v>14.412587412587413</v>
      </c>
      <c r="D255" s="2">
        <v>16.489999999999998</v>
      </c>
      <c r="E255" s="4">
        <f t="shared" si="28"/>
        <v>16.34</v>
      </c>
      <c r="F255" s="4">
        <f t="shared" si="27"/>
        <v>-1.9274125874125865</v>
      </c>
    </row>
    <row r="256" spans="1:6" x14ac:dyDescent="0.3">
      <c r="A256" s="32">
        <v>44434</v>
      </c>
      <c r="B256" s="33">
        <v>20.61</v>
      </c>
      <c r="C256" s="4">
        <f t="shared" si="26"/>
        <v>14.412587412587413</v>
      </c>
      <c r="D256" s="2">
        <v>16.64</v>
      </c>
      <c r="E256" s="4">
        <f t="shared" si="28"/>
        <v>16.490000000000002</v>
      </c>
      <c r="F256" s="4">
        <f t="shared" si="27"/>
        <v>-2.0774125874125886</v>
      </c>
    </row>
    <row r="257" spans="1:6" x14ac:dyDescent="0.3">
      <c r="A257" s="32">
        <v>44435</v>
      </c>
      <c r="B257" s="33">
        <v>20.61</v>
      </c>
      <c r="C257" s="4">
        <f t="shared" si="26"/>
        <v>14.412587412587413</v>
      </c>
      <c r="D257" s="2">
        <v>16.64</v>
      </c>
      <c r="E257" s="4">
        <f t="shared" si="28"/>
        <v>16.490000000000002</v>
      </c>
      <c r="F257" s="4">
        <f t="shared" si="27"/>
        <v>-2.0774125874125886</v>
      </c>
    </row>
    <row r="258" spans="1:6" x14ac:dyDescent="0.3">
      <c r="A258" s="32">
        <v>44436</v>
      </c>
      <c r="B258" s="33">
        <v>20.61</v>
      </c>
      <c r="C258" s="4">
        <f t="shared" si="26"/>
        <v>14.412587412587413</v>
      </c>
      <c r="D258" s="2">
        <v>16.64</v>
      </c>
      <c r="E258" s="4">
        <f t="shared" si="28"/>
        <v>16.490000000000002</v>
      </c>
      <c r="F258" s="4">
        <f t="shared" si="27"/>
        <v>-2.0774125874125886</v>
      </c>
    </row>
    <row r="259" spans="1:6" x14ac:dyDescent="0.3">
      <c r="A259" s="32">
        <v>44437</v>
      </c>
      <c r="B259" s="33">
        <v>20.61</v>
      </c>
      <c r="C259" s="4">
        <f t="shared" si="26"/>
        <v>14.412587412587413</v>
      </c>
      <c r="D259" s="2">
        <v>16.64</v>
      </c>
      <c r="E259" s="4">
        <f t="shared" si="28"/>
        <v>16.490000000000002</v>
      </c>
      <c r="F259" s="4">
        <f t="shared" si="27"/>
        <v>-2.0774125874125886</v>
      </c>
    </row>
    <row r="260" spans="1:6" x14ac:dyDescent="0.3">
      <c r="A260" s="32">
        <v>44438</v>
      </c>
      <c r="B260" s="33">
        <v>20.61</v>
      </c>
      <c r="C260" s="4">
        <f t="shared" si="26"/>
        <v>14.412587412587413</v>
      </c>
      <c r="D260" s="2">
        <v>16.79</v>
      </c>
      <c r="E260" s="4">
        <f t="shared" si="28"/>
        <v>16.64</v>
      </c>
      <c r="F260" s="4">
        <f t="shared" si="27"/>
        <v>-2.2274125874125872</v>
      </c>
    </row>
    <row r="261" spans="1:6" ht="13.5" thickBot="1" x14ac:dyDescent="0.35">
      <c r="A261" s="34">
        <v>44439</v>
      </c>
      <c r="B261" s="35">
        <v>20.61</v>
      </c>
      <c r="C261" s="10">
        <f t="shared" si="26"/>
        <v>14.412587412587413</v>
      </c>
      <c r="D261" s="9">
        <v>16.79</v>
      </c>
      <c r="E261" s="10">
        <f t="shared" si="28"/>
        <v>16.64</v>
      </c>
      <c r="F261" s="10">
        <f t="shared" si="27"/>
        <v>-2.2274125874125872</v>
      </c>
    </row>
    <row r="262" spans="1:6" x14ac:dyDescent="0.3">
      <c r="A262" s="36" t="s">
        <v>9</v>
      </c>
      <c r="B262" s="37">
        <f>AVERAGE(B231:B261)</f>
        <v>20.61000000000001</v>
      </c>
      <c r="C262" s="37">
        <f t="shared" ref="C262:F262" si="29">AVERAGE(C231:C261)</f>
        <v>14.412587412587413</v>
      </c>
      <c r="D262" s="37">
        <f t="shared" si="29"/>
        <v>16.662580645161285</v>
      </c>
      <c r="E262" s="37">
        <f t="shared" si="29"/>
        <v>16.51258064516129</v>
      </c>
      <c r="F262" s="37">
        <f t="shared" si="29"/>
        <v>-2.0999932325738784</v>
      </c>
    </row>
    <row r="263" spans="1:6" x14ac:dyDescent="0.3">
      <c r="A263" s="63"/>
      <c r="B263" s="66"/>
      <c r="C263" s="66"/>
      <c r="D263" s="66"/>
      <c r="E263" s="66"/>
      <c r="F263" s="23"/>
    </row>
    <row r="264" spans="1:6" customFormat="1" x14ac:dyDescent="0.3">
      <c r="A264" s="46">
        <v>44440</v>
      </c>
      <c r="B264" s="33">
        <v>20.61</v>
      </c>
      <c r="C264" s="4">
        <f t="shared" ref="C264:C293" si="30">B264/1.43</f>
        <v>14.412587412587413</v>
      </c>
      <c r="D264" s="2">
        <v>16.79</v>
      </c>
      <c r="E264" s="4">
        <f>D264-0.15</f>
        <v>16.64</v>
      </c>
      <c r="F264" s="4">
        <f t="shared" ref="F264:F292" si="31">C264-E264</f>
        <v>-2.2274125874125872</v>
      </c>
    </row>
    <row r="265" spans="1:6" customFormat="1" x14ac:dyDescent="0.3">
      <c r="A265" s="46">
        <v>44441</v>
      </c>
      <c r="B265" s="33">
        <v>20.61</v>
      </c>
      <c r="C265" s="4">
        <f t="shared" si="30"/>
        <v>14.412587412587413</v>
      </c>
      <c r="D265" s="2">
        <v>16.690000000000001</v>
      </c>
      <c r="E265" s="4">
        <f t="shared" ref="E265:E293" si="32">D265-0.15</f>
        <v>16.540000000000003</v>
      </c>
      <c r="F265" s="4">
        <f t="shared" si="31"/>
        <v>-2.1274125874125893</v>
      </c>
    </row>
    <row r="266" spans="1:6" customFormat="1" x14ac:dyDescent="0.3">
      <c r="A266" s="46">
        <v>44442</v>
      </c>
      <c r="B266" s="33">
        <v>20.61</v>
      </c>
      <c r="C266" s="4">
        <f t="shared" si="30"/>
        <v>14.412587412587413</v>
      </c>
      <c r="D266" s="2">
        <v>16.89</v>
      </c>
      <c r="E266" s="4">
        <f t="shared" si="32"/>
        <v>16.740000000000002</v>
      </c>
      <c r="F266" s="4">
        <f t="shared" si="31"/>
        <v>-2.3274125874125886</v>
      </c>
    </row>
    <row r="267" spans="1:6" customFormat="1" x14ac:dyDescent="0.3">
      <c r="A267" s="46">
        <v>44443</v>
      </c>
      <c r="B267" s="33">
        <v>20.61</v>
      </c>
      <c r="C267" s="4">
        <f t="shared" si="30"/>
        <v>14.412587412587413</v>
      </c>
      <c r="D267" s="2">
        <v>16.89</v>
      </c>
      <c r="E267" s="4">
        <f t="shared" si="32"/>
        <v>16.740000000000002</v>
      </c>
      <c r="F267" s="4">
        <f t="shared" si="31"/>
        <v>-2.3274125874125886</v>
      </c>
    </row>
    <row r="268" spans="1:6" customFormat="1" x14ac:dyDescent="0.3">
      <c r="A268" s="46">
        <v>44444</v>
      </c>
      <c r="B268" s="33">
        <v>20.61</v>
      </c>
      <c r="C268" s="4">
        <f t="shared" si="30"/>
        <v>14.412587412587413</v>
      </c>
      <c r="D268" s="2">
        <v>16.89</v>
      </c>
      <c r="E268" s="4">
        <f t="shared" si="32"/>
        <v>16.740000000000002</v>
      </c>
      <c r="F268" s="4">
        <f t="shared" si="31"/>
        <v>-2.3274125874125886</v>
      </c>
    </row>
    <row r="269" spans="1:6" customFormat="1" x14ac:dyDescent="0.3">
      <c r="A269" s="46">
        <v>44445</v>
      </c>
      <c r="B269" s="33">
        <v>20.61</v>
      </c>
      <c r="C269" s="4">
        <f t="shared" si="30"/>
        <v>14.412587412587413</v>
      </c>
      <c r="D269" s="2">
        <v>16.89</v>
      </c>
      <c r="E269" s="4">
        <f t="shared" si="32"/>
        <v>16.740000000000002</v>
      </c>
      <c r="F269" s="4">
        <f t="shared" si="31"/>
        <v>-2.3274125874125886</v>
      </c>
    </row>
    <row r="270" spans="1:6" customFormat="1" x14ac:dyDescent="0.3">
      <c r="A270" s="46">
        <v>44446</v>
      </c>
      <c r="B270" s="33">
        <v>20.61</v>
      </c>
      <c r="C270" s="4">
        <f t="shared" si="30"/>
        <v>14.412587412587413</v>
      </c>
      <c r="D270" s="2">
        <v>16.79</v>
      </c>
      <c r="E270" s="4">
        <f t="shared" si="32"/>
        <v>16.64</v>
      </c>
      <c r="F270" s="4">
        <f t="shared" si="31"/>
        <v>-2.2274125874125872</v>
      </c>
    </row>
    <row r="271" spans="1:6" customFormat="1" x14ac:dyDescent="0.3">
      <c r="A271" s="46">
        <v>44447</v>
      </c>
      <c r="B271" s="33">
        <v>20.61</v>
      </c>
      <c r="C271" s="4">
        <f t="shared" si="30"/>
        <v>14.412587412587413</v>
      </c>
      <c r="D271" s="2">
        <v>16.79</v>
      </c>
      <c r="E271" s="4">
        <f t="shared" si="32"/>
        <v>16.64</v>
      </c>
      <c r="F271" s="4">
        <f t="shared" si="31"/>
        <v>-2.2274125874125872</v>
      </c>
    </row>
    <row r="272" spans="1:6" customFormat="1" x14ac:dyDescent="0.3">
      <c r="A272" s="46">
        <v>44448</v>
      </c>
      <c r="B272" s="33">
        <v>20.61</v>
      </c>
      <c r="C272" s="4">
        <f t="shared" si="30"/>
        <v>14.412587412587413</v>
      </c>
      <c r="D272" s="2">
        <v>16.79</v>
      </c>
      <c r="E272" s="4">
        <f t="shared" si="32"/>
        <v>16.64</v>
      </c>
      <c r="F272" s="4">
        <f t="shared" si="31"/>
        <v>-2.2274125874125872</v>
      </c>
    </row>
    <row r="273" spans="1:6" customFormat="1" x14ac:dyDescent="0.3">
      <c r="A273" s="46">
        <v>44449</v>
      </c>
      <c r="B273" s="33">
        <v>20.61</v>
      </c>
      <c r="C273" s="4">
        <f t="shared" si="30"/>
        <v>14.412587412587413</v>
      </c>
      <c r="D273" s="2">
        <v>16.89</v>
      </c>
      <c r="E273" s="4">
        <f t="shared" si="32"/>
        <v>16.740000000000002</v>
      </c>
      <c r="F273" s="4">
        <f t="shared" si="31"/>
        <v>-2.3274125874125886</v>
      </c>
    </row>
    <row r="274" spans="1:6" customFormat="1" x14ac:dyDescent="0.3">
      <c r="A274" s="46">
        <v>44450</v>
      </c>
      <c r="B274" s="33">
        <v>20.61</v>
      </c>
      <c r="C274" s="4">
        <f t="shared" si="30"/>
        <v>14.412587412587413</v>
      </c>
      <c r="D274" s="2">
        <v>16.89</v>
      </c>
      <c r="E274" s="4">
        <f t="shared" si="32"/>
        <v>16.740000000000002</v>
      </c>
      <c r="F274" s="4">
        <f t="shared" si="31"/>
        <v>-2.3274125874125886</v>
      </c>
    </row>
    <row r="275" spans="1:6" customFormat="1" x14ac:dyDescent="0.3">
      <c r="A275" s="46">
        <v>44451</v>
      </c>
      <c r="B275" s="33">
        <v>20.61</v>
      </c>
      <c r="C275" s="4">
        <f t="shared" si="30"/>
        <v>14.412587412587413</v>
      </c>
      <c r="D275" s="2">
        <v>16.89</v>
      </c>
      <c r="E275" s="4">
        <f t="shared" si="32"/>
        <v>16.740000000000002</v>
      </c>
      <c r="F275" s="4">
        <f t="shared" si="31"/>
        <v>-2.3274125874125886</v>
      </c>
    </row>
    <row r="276" spans="1:6" customFormat="1" x14ac:dyDescent="0.3">
      <c r="A276" s="46">
        <v>44452</v>
      </c>
      <c r="B276" s="33">
        <v>20.61</v>
      </c>
      <c r="C276" s="4">
        <f t="shared" si="30"/>
        <v>14.412587412587413</v>
      </c>
      <c r="D276" s="2">
        <v>16.89</v>
      </c>
      <c r="E276" s="4">
        <f t="shared" si="32"/>
        <v>16.740000000000002</v>
      </c>
      <c r="F276" s="4">
        <f t="shared" si="31"/>
        <v>-2.3274125874125886</v>
      </c>
    </row>
    <row r="277" spans="1:6" customFormat="1" x14ac:dyDescent="0.3">
      <c r="A277" s="46">
        <v>44453</v>
      </c>
      <c r="B277" s="33">
        <v>20.61</v>
      </c>
      <c r="C277" s="4">
        <f t="shared" si="30"/>
        <v>14.412587412587413</v>
      </c>
      <c r="D277" s="2">
        <v>16.89</v>
      </c>
      <c r="E277" s="4">
        <f t="shared" si="32"/>
        <v>16.740000000000002</v>
      </c>
      <c r="F277" s="4">
        <f t="shared" si="31"/>
        <v>-2.3274125874125886</v>
      </c>
    </row>
    <row r="278" spans="1:6" customFormat="1" x14ac:dyDescent="0.3">
      <c r="A278" s="46">
        <v>44454</v>
      </c>
      <c r="B278" s="33">
        <v>20.61</v>
      </c>
      <c r="C278" s="4">
        <f t="shared" si="30"/>
        <v>14.412587412587413</v>
      </c>
      <c r="D278" s="2">
        <v>16.79</v>
      </c>
      <c r="E278" s="4">
        <f t="shared" si="32"/>
        <v>16.64</v>
      </c>
      <c r="F278" s="4">
        <f t="shared" si="31"/>
        <v>-2.2274125874125872</v>
      </c>
    </row>
    <row r="279" spans="1:6" customFormat="1" x14ac:dyDescent="0.3">
      <c r="A279" s="46">
        <v>44455</v>
      </c>
      <c r="B279" s="33">
        <v>20.61</v>
      </c>
      <c r="C279" s="4">
        <f t="shared" si="30"/>
        <v>14.412587412587413</v>
      </c>
      <c r="D279" s="2">
        <v>16.89</v>
      </c>
      <c r="E279" s="4">
        <f t="shared" si="32"/>
        <v>16.740000000000002</v>
      </c>
      <c r="F279" s="4">
        <f t="shared" si="31"/>
        <v>-2.3274125874125886</v>
      </c>
    </row>
    <row r="280" spans="1:6" customFormat="1" x14ac:dyDescent="0.3">
      <c r="A280" s="46">
        <v>44456</v>
      </c>
      <c r="B280" s="33">
        <v>20.61</v>
      </c>
      <c r="C280" s="4">
        <f t="shared" si="30"/>
        <v>14.412587412587413</v>
      </c>
      <c r="D280" s="2">
        <v>16.79</v>
      </c>
      <c r="E280" s="4">
        <f t="shared" si="32"/>
        <v>16.64</v>
      </c>
      <c r="F280" s="4">
        <f t="shared" si="31"/>
        <v>-2.2274125874125872</v>
      </c>
    </row>
    <row r="281" spans="1:6" customFormat="1" x14ac:dyDescent="0.3">
      <c r="A281" s="46">
        <v>44457</v>
      </c>
      <c r="B281" s="33">
        <v>20.61</v>
      </c>
      <c r="C281" s="4">
        <f t="shared" si="30"/>
        <v>14.412587412587413</v>
      </c>
      <c r="D281" s="2">
        <v>16.79</v>
      </c>
      <c r="E281" s="4">
        <f t="shared" si="32"/>
        <v>16.64</v>
      </c>
      <c r="F281" s="4">
        <f t="shared" si="31"/>
        <v>-2.2274125874125872</v>
      </c>
    </row>
    <row r="282" spans="1:6" customFormat="1" x14ac:dyDescent="0.3">
      <c r="A282" s="46">
        <v>44458</v>
      </c>
      <c r="B282" s="33">
        <v>20.61</v>
      </c>
      <c r="C282" s="4">
        <f t="shared" si="30"/>
        <v>14.412587412587413</v>
      </c>
      <c r="D282" s="2">
        <v>16.79</v>
      </c>
      <c r="E282" s="4">
        <f t="shared" si="32"/>
        <v>16.64</v>
      </c>
      <c r="F282" s="4">
        <f t="shared" si="31"/>
        <v>-2.2274125874125872</v>
      </c>
    </row>
    <row r="283" spans="1:6" customFormat="1" x14ac:dyDescent="0.3">
      <c r="A283" s="46">
        <v>44459</v>
      </c>
      <c r="B283" s="33">
        <v>20.61</v>
      </c>
      <c r="C283" s="4">
        <f t="shared" si="30"/>
        <v>14.412587412587413</v>
      </c>
      <c r="D283" s="2">
        <v>16.79</v>
      </c>
      <c r="E283" s="4">
        <f t="shared" si="32"/>
        <v>16.64</v>
      </c>
      <c r="F283" s="4">
        <f t="shared" si="31"/>
        <v>-2.2274125874125872</v>
      </c>
    </row>
    <row r="284" spans="1:6" customFormat="1" x14ac:dyDescent="0.3">
      <c r="A284" s="46">
        <v>44460</v>
      </c>
      <c r="B284" s="33">
        <v>20.61</v>
      </c>
      <c r="C284" s="4">
        <f t="shared" si="30"/>
        <v>14.412587412587413</v>
      </c>
      <c r="D284" s="2">
        <v>16.79</v>
      </c>
      <c r="E284" s="4">
        <f t="shared" si="32"/>
        <v>16.64</v>
      </c>
      <c r="F284" s="4">
        <f t="shared" si="31"/>
        <v>-2.2274125874125872</v>
      </c>
    </row>
    <row r="285" spans="1:6" customFormat="1" x14ac:dyDescent="0.3">
      <c r="A285" s="46">
        <v>44461</v>
      </c>
      <c r="B285" s="33">
        <v>20.61</v>
      </c>
      <c r="C285" s="4">
        <f t="shared" si="30"/>
        <v>14.412587412587413</v>
      </c>
      <c r="D285" s="2">
        <v>16.64</v>
      </c>
      <c r="E285" s="4">
        <f t="shared" si="32"/>
        <v>16.490000000000002</v>
      </c>
      <c r="F285" s="4">
        <f t="shared" si="31"/>
        <v>-2.0774125874125886</v>
      </c>
    </row>
    <row r="286" spans="1:6" customFormat="1" x14ac:dyDescent="0.3">
      <c r="A286" s="46">
        <v>44462</v>
      </c>
      <c r="B286" s="33">
        <v>20.61</v>
      </c>
      <c r="C286" s="4">
        <f t="shared" si="30"/>
        <v>14.412587412587413</v>
      </c>
      <c r="D286" s="2">
        <v>16.64</v>
      </c>
      <c r="E286" s="4">
        <f t="shared" si="32"/>
        <v>16.490000000000002</v>
      </c>
      <c r="F286" s="4">
        <f t="shared" si="31"/>
        <v>-2.0774125874125886</v>
      </c>
    </row>
    <row r="287" spans="1:6" customFormat="1" x14ac:dyDescent="0.3">
      <c r="A287" s="46">
        <v>44463</v>
      </c>
      <c r="B287" s="33">
        <v>20.61</v>
      </c>
      <c r="C287" s="4">
        <f t="shared" si="30"/>
        <v>14.412587412587413</v>
      </c>
      <c r="D287" s="2">
        <v>16.739999999999998</v>
      </c>
      <c r="E287" s="4">
        <f t="shared" si="32"/>
        <v>16.59</v>
      </c>
      <c r="F287" s="4">
        <f t="shared" si="31"/>
        <v>-2.1774125874125865</v>
      </c>
    </row>
    <row r="288" spans="1:6" customFormat="1" x14ac:dyDescent="0.3">
      <c r="A288" s="46">
        <v>44464</v>
      </c>
      <c r="B288" s="33">
        <v>20.61</v>
      </c>
      <c r="C288" s="4">
        <f t="shared" si="30"/>
        <v>14.412587412587413</v>
      </c>
      <c r="D288" s="2">
        <v>16.739999999999998</v>
      </c>
      <c r="E288" s="4">
        <f t="shared" si="32"/>
        <v>16.59</v>
      </c>
      <c r="F288" s="4">
        <f t="shared" si="31"/>
        <v>-2.1774125874125865</v>
      </c>
    </row>
    <row r="289" spans="1:6" customFormat="1" x14ac:dyDescent="0.3">
      <c r="A289" s="46">
        <v>44465</v>
      </c>
      <c r="B289" s="33">
        <v>20.61</v>
      </c>
      <c r="C289" s="4">
        <f t="shared" si="30"/>
        <v>14.412587412587413</v>
      </c>
      <c r="D289" s="2">
        <v>16.739999999999998</v>
      </c>
      <c r="E289" s="4">
        <f t="shared" si="32"/>
        <v>16.59</v>
      </c>
      <c r="F289" s="4">
        <f t="shared" si="31"/>
        <v>-2.1774125874125865</v>
      </c>
    </row>
    <row r="290" spans="1:6" customFormat="1" x14ac:dyDescent="0.3">
      <c r="A290" s="46">
        <v>44466</v>
      </c>
      <c r="B290" s="33">
        <v>20.61</v>
      </c>
      <c r="C290" s="4">
        <f t="shared" si="30"/>
        <v>14.412587412587413</v>
      </c>
      <c r="D290" s="2">
        <v>16.940000000000001</v>
      </c>
      <c r="E290" s="4">
        <f t="shared" si="32"/>
        <v>16.790000000000003</v>
      </c>
      <c r="F290" s="4">
        <f t="shared" si="31"/>
        <v>-2.3774125874125893</v>
      </c>
    </row>
    <row r="291" spans="1:6" customFormat="1" x14ac:dyDescent="0.3">
      <c r="A291" s="46">
        <v>44467</v>
      </c>
      <c r="B291" s="33">
        <v>20.61</v>
      </c>
      <c r="C291" s="4">
        <f t="shared" si="30"/>
        <v>14.412587412587413</v>
      </c>
      <c r="D291" s="2">
        <v>17.04</v>
      </c>
      <c r="E291" s="4">
        <f t="shared" si="32"/>
        <v>16.89</v>
      </c>
      <c r="F291" s="4">
        <f t="shared" si="31"/>
        <v>-2.4774125874125872</v>
      </c>
    </row>
    <row r="292" spans="1:6" customFormat="1" x14ac:dyDescent="0.3">
      <c r="A292" s="46">
        <v>44468</v>
      </c>
      <c r="B292" s="33">
        <v>20.61</v>
      </c>
      <c r="C292" s="4">
        <f t="shared" si="30"/>
        <v>14.412587412587413</v>
      </c>
      <c r="D292" s="2">
        <v>17.04</v>
      </c>
      <c r="E292" s="4">
        <f t="shared" si="32"/>
        <v>16.89</v>
      </c>
      <c r="F292" s="4">
        <f t="shared" si="31"/>
        <v>-2.4774125874125872</v>
      </c>
    </row>
    <row r="293" spans="1:6" customFormat="1" ht="13.5" thickBot="1" x14ac:dyDescent="0.35">
      <c r="A293" s="47">
        <v>44469</v>
      </c>
      <c r="B293" s="35">
        <v>20.61</v>
      </c>
      <c r="C293" s="10">
        <f t="shared" si="30"/>
        <v>14.412587412587413</v>
      </c>
      <c r="D293" s="9">
        <v>17.29</v>
      </c>
      <c r="E293" s="10">
        <f t="shared" si="32"/>
        <v>17.14</v>
      </c>
      <c r="F293" s="10">
        <f>C293-E293</f>
        <v>-2.7274125874125872</v>
      </c>
    </row>
    <row r="294" spans="1:6" customFormat="1" x14ac:dyDescent="0.25">
      <c r="A294" s="36" t="s">
        <v>10</v>
      </c>
      <c r="B294" s="36">
        <f>AVERAGE(B264:B293)</f>
        <v>20.61000000000001</v>
      </c>
      <c r="C294" s="37">
        <f t="shared" ref="C294:E294" si="33">AVERAGE(C264:C293)</f>
        <v>14.412587412587413</v>
      </c>
      <c r="D294" s="37">
        <f t="shared" si="33"/>
        <v>16.843333333333337</v>
      </c>
      <c r="E294" s="37">
        <f t="shared" si="33"/>
        <v>16.693333333333332</v>
      </c>
      <c r="F294" s="37">
        <f>AVERAGE(F264:F293)</f>
        <v>-2.2807459207459213</v>
      </c>
    </row>
    <row r="295" spans="1:6" x14ac:dyDescent="0.3">
      <c r="A295" s="63"/>
      <c r="B295" s="66"/>
      <c r="C295" s="66"/>
      <c r="D295" s="109"/>
      <c r="E295" s="66"/>
      <c r="F295" s="23"/>
    </row>
    <row r="296" spans="1:6" x14ac:dyDescent="0.3">
      <c r="A296" s="32">
        <v>44470</v>
      </c>
      <c r="B296" s="33">
        <v>20.61</v>
      </c>
      <c r="C296" s="4">
        <f t="shared" ref="C296:C326" si="34">B296/1.43</f>
        <v>14.412587412587413</v>
      </c>
      <c r="D296" s="2">
        <v>17.39</v>
      </c>
      <c r="E296" s="4">
        <f>D296-0.15</f>
        <v>17.240000000000002</v>
      </c>
      <c r="F296" s="4">
        <f t="shared" ref="F296:F326" si="35">C296-E296</f>
        <v>-2.8274125874125886</v>
      </c>
    </row>
    <row r="297" spans="1:6" x14ac:dyDescent="0.3">
      <c r="A297" s="32">
        <v>44471</v>
      </c>
      <c r="B297" s="33">
        <v>20.61</v>
      </c>
      <c r="C297" s="4">
        <f t="shared" si="34"/>
        <v>14.412587412587413</v>
      </c>
      <c r="D297" s="2">
        <v>17.39</v>
      </c>
      <c r="E297" s="4">
        <f t="shared" ref="E297:E326" si="36">D297-0.15</f>
        <v>17.240000000000002</v>
      </c>
      <c r="F297" s="4">
        <f t="shared" si="35"/>
        <v>-2.8274125874125886</v>
      </c>
    </row>
    <row r="298" spans="1:6" x14ac:dyDescent="0.3">
      <c r="A298" s="32">
        <v>44472</v>
      </c>
      <c r="B298" s="33">
        <v>20.61</v>
      </c>
      <c r="C298" s="4">
        <f t="shared" si="34"/>
        <v>14.412587412587413</v>
      </c>
      <c r="D298" s="2">
        <v>17.39</v>
      </c>
      <c r="E298" s="4">
        <f t="shared" si="36"/>
        <v>17.240000000000002</v>
      </c>
      <c r="F298" s="4">
        <f t="shared" si="35"/>
        <v>-2.8274125874125886</v>
      </c>
    </row>
    <row r="299" spans="1:6" x14ac:dyDescent="0.3">
      <c r="A299" s="32">
        <v>44473</v>
      </c>
      <c r="B299" s="33">
        <v>20.61</v>
      </c>
      <c r="C299" s="4">
        <f t="shared" si="34"/>
        <v>14.412587412587413</v>
      </c>
      <c r="D299" s="2">
        <v>17.39</v>
      </c>
      <c r="E299" s="4">
        <f t="shared" si="36"/>
        <v>17.240000000000002</v>
      </c>
      <c r="F299" s="4">
        <f t="shared" si="35"/>
        <v>-2.8274125874125886</v>
      </c>
    </row>
    <row r="300" spans="1:6" x14ac:dyDescent="0.3">
      <c r="A300" s="32">
        <v>44474</v>
      </c>
      <c r="B300" s="33">
        <v>20.61</v>
      </c>
      <c r="C300" s="4">
        <f t="shared" si="34"/>
        <v>14.412587412587413</v>
      </c>
      <c r="D300" s="2">
        <v>17.489999999999998</v>
      </c>
      <c r="E300" s="4">
        <f t="shared" si="36"/>
        <v>17.34</v>
      </c>
      <c r="F300" s="4">
        <f t="shared" si="35"/>
        <v>-2.9274125874125865</v>
      </c>
    </row>
    <row r="301" spans="1:6" x14ac:dyDescent="0.3">
      <c r="A301" s="32">
        <v>44475</v>
      </c>
      <c r="B301" s="33">
        <v>20.61</v>
      </c>
      <c r="C301" s="4">
        <f t="shared" si="34"/>
        <v>14.412587412587413</v>
      </c>
      <c r="D301" s="2">
        <v>17.59</v>
      </c>
      <c r="E301" s="4">
        <f t="shared" si="36"/>
        <v>17.440000000000001</v>
      </c>
      <c r="F301" s="4">
        <f t="shared" si="35"/>
        <v>-3.0274125874125879</v>
      </c>
    </row>
    <row r="302" spans="1:6" x14ac:dyDescent="0.3">
      <c r="A302" s="32">
        <v>44476</v>
      </c>
      <c r="B302" s="33">
        <v>20.61</v>
      </c>
      <c r="C302" s="4">
        <f t="shared" si="34"/>
        <v>14.412587412587413</v>
      </c>
      <c r="D302" s="2">
        <v>17.59</v>
      </c>
      <c r="E302" s="4">
        <f t="shared" si="36"/>
        <v>17.440000000000001</v>
      </c>
      <c r="F302" s="4">
        <f t="shared" si="35"/>
        <v>-3.0274125874125879</v>
      </c>
    </row>
    <row r="303" spans="1:6" x14ac:dyDescent="0.3">
      <c r="A303" s="32">
        <v>44477</v>
      </c>
      <c r="B303" s="33">
        <v>20.61</v>
      </c>
      <c r="C303" s="4">
        <f t="shared" si="34"/>
        <v>14.412587412587413</v>
      </c>
      <c r="D303" s="2">
        <v>17.59</v>
      </c>
      <c r="E303" s="4">
        <f t="shared" si="36"/>
        <v>17.440000000000001</v>
      </c>
      <c r="F303" s="4">
        <f t="shared" si="35"/>
        <v>-3.0274125874125879</v>
      </c>
    </row>
    <row r="304" spans="1:6" x14ac:dyDescent="0.3">
      <c r="A304" s="32">
        <v>44478</v>
      </c>
      <c r="B304" s="33">
        <v>20.61</v>
      </c>
      <c r="C304" s="4">
        <f t="shared" si="34"/>
        <v>14.412587412587413</v>
      </c>
      <c r="D304" s="2">
        <v>17.59</v>
      </c>
      <c r="E304" s="4">
        <f t="shared" si="36"/>
        <v>17.440000000000001</v>
      </c>
      <c r="F304" s="4">
        <f t="shared" si="35"/>
        <v>-3.0274125874125879</v>
      </c>
    </row>
    <row r="305" spans="1:6" x14ac:dyDescent="0.3">
      <c r="A305" s="32">
        <v>44479</v>
      </c>
      <c r="B305" s="33">
        <v>20.61</v>
      </c>
      <c r="C305" s="4">
        <f t="shared" si="34"/>
        <v>14.412587412587413</v>
      </c>
      <c r="D305" s="2">
        <v>17.59</v>
      </c>
      <c r="E305" s="4">
        <f t="shared" si="36"/>
        <v>17.440000000000001</v>
      </c>
      <c r="F305" s="4">
        <f t="shared" si="35"/>
        <v>-3.0274125874125879</v>
      </c>
    </row>
    <row r="306" spans="1:6" x14ac:dyDescent="0.3">
      <c r="A306" s="32">
        <v>44480</v>
      </c>
      <c r="B306" s="33">
        <v>20.61</v>
      </c>
      <c r="C306" s="4">
        <f t="shared" si="34"/>
        <v>14.412587412587413</v>
      </c>
      <c r="D306" s="2">
        <v>17.79</v>
      </c>
      <c r="E306" s="4">
        <f t="shared" si="36"/>
        <v>17.64</v>
      </c>
      <c r="F306" s="4">
        <f t="shared" si="35"/>
        <v>-3.2274125874125872</v>
      </c>
    </row>
    <row r="307" spans="1:6" x14ac:dyDescent="0.3">
      <c r="A307" s="32">
        <v>44481</v>
      </c>
      <c r="B307" s="33">
        <v>20.61</v>
      </c>
      <c r="C307" s="4">
        <f t="shared" si="34"/>
        <v>14.412587412587413</v>
      </c>
      <c r="D307" s="2">
        <v>17.79</v>
      </c>
      <c r="E307" s="4">
        <f t="shared" si="36"/>
        <v>17.64</v>
      </c>
      <c r="F307" s="4">
        <f t="shared" si="35"/>
        <v>-3.2274125874125872</v>
      </c>
    </row>
    <row r="308" spans="1:6" x14ac:dyDescent="0.3">
      <c r="A308" s="32">
        <v>44482</v>
      </c>
      <c r="B308" s="33">
        <v>20.61</v>
      </c>
      <c r="C308" s="4">
        <f t="shared" si="34"/>
        <v>14.412587412587413</v>
      </c>
      <c r="D308" s="2">
        <v>17.690000000000001</v>
      </c>
      <c r="E308" s="4">
        <f t="shared" si="36"/>
        <v>17.540000000000003</v>
      </c>
      <c r="F308" s="4">
        <f t="shared" si="35"/>
        <v>-3.1274125874125893</v>
      </c>
    </row>
    <row r="309" spans="1:6" x14ac:dyDescent="0.3">
      <c r="A309" s="32">
        <v>44483</v>
      </c>
      <c r="B309" s="33">
        <v>20.61</v>
      </c>
      <c r="C309" s="4">
        <f t="shared" si="34"/>
        <v>14.412587412587413</v>
      </c>
      <c r="D309" s="2">
        <v>17.84</v>
      </c>
      <c r="E309" s="4">
        <f t="shared" si="36"/>
        <v>17.690000000000001</v>
      </c>
      <c r="F309" s="4">
        <f t="shared" si="35"/>
        <v>-3.2774125874125879</v>
      </c>
    </row>
    <row r="310" spans="1:6" x14ac:dyDescent="0.3">
      <c r="A310" s="32">
        <v>44484</v>
      </c>
      <c r="B310" s="33">
        <v>20.61</v>
      </c>
      <c r="C310" s="4">
        <f t="shared" si="34"/>
        <v>14.412587412587413</v>
      </c>
      <c r="D310" s="2">
        <v>17.739999999999998</v>
      </c>
      <c r="E310" s="4">
        <f t="shared" si="36"/>
        <v>17.59</v>
      </c>
      <c r="F310" s="4">
        <f t="shared" si="35"/>
        <v>-3.1774125874125865</v>
      </c>
    </row>
    <row r="311" spans="1:6" x14ac:dyDescent="0.3">
      <c r="A311" s="32">
        <v>44485</v>
      </c>
      <c r="B311" s="33">
        <v>20.61</v>
      </c>
      <c r="C311" s="4">
        <f t="shared" si="34"/>
        <v>14.412587412587413</v>
      </c>
      <c r="D311" s="2">
        <v>17.739999999999998</v>
      </c>
      <c r="E311" s="4">
        <f t="shared" si="36"/>
        <v>17.59</v>
      </c>
      <c r="F311" s="4">
        <f t="shared" si="35"/>
        <v>-3.1774125874125865</v>
      </c>
    </row>
    <row r="312" spans="1:6" x14ac:dyDescent="0.3">
      <c r="A312" s="32">
        <v>44486</v>
      </c>
      <c r="B312" s="33">
        <v>20.61</v>
      </c>
      <c r="C312" s="4">
        <f t="shared" si="34"/>
        <v>14.412587412587413</v>
      </c>
      <c r="D312" s="2">
        <v>17.739999999999998</v>
      </c>
      <c r="E312" s="4">
        <f t="shared" si="36"/>
        <v>17.59</v>
      </c>
      <c r="F312" s="4">
        <f t="shared" si="35"/>
        <v>-3.1774125874125865</v>
      </c>
    </row>
    <row r="313" spans="1:6" x14ac:dyDescent="0.3">
      <c r="A313" s="32">
        <v>44487</v>
      </c>
      <c r="B313" s="33">
        <v>20.61</v>
      </c>
      <c r="C313" s="4">
        <f t="shared" si="34"/>
        <v>14.412587412587413</v>
      </c>
      <c r="D313" s="2">
        <v>17.84</v>
      </c>
      <c r="E313" s="4">
        <f t="shared" si="36"/>
        <v>17.690000000000001</v>
      </c>
      <c r="F313" s="4">
        <f t="shared" si="35"/>
        <v>-3.2774125874125879</v>
      </c>
    </row>
    <row r="314" spans="1:6" x14ac:dyDescent="0.3">
      <c r="A314" s="32">
        <v>44488</v>
      </c>
      <c r="B314" s="33">
        <v>20.61</v>
      </c>
      <c r="C314" s="4">
        <f t="shared" si="34"/>
        <v>14.412587412587413</v>
      </c>
      <c r="D314" s="2">
        <v>17.84</v>
      </c>
      <c r="E314" s="4">
        <f t="shared" si="36"/>
        <v>17.690000000000001</v>
      </c>
      <c r="F314" s="4">
        <f t="shared" si="35"/>
        <v>-3.2774125874125879</v>
      </c>
    </row>
    <row r="315" spans="1:6" x14ac:dyDescent="0.3">
      <c r="A315" s="32">
        <v>44489</v>
      </c>
      <c r="B315" s="33">
        <v>20.61</v>
      </c>
      <c r="C315" s="4">
        <f t="shared" si="34"/>
        <v>14.412587412587413</v>
      </c>
      <c r="D315" s="2">
        <v>17.739999999999998</v>
      </c>
      <c r="E315" s="4">
        <f t="shared" si="36"/>
        <v>17.59</v>
      </c>
      <c r="F315" s="4">
        <f t="shared" si="35"/>
        <v>-3.1774125874125865</v>
      </c>
    </row>
    <row r="316" spans="1:6" x14ac:dyDescent="0.3">
      <c r="A316" s="32">
        <v>44490</v>
      </c>
      <c r="B316" s="33">
        <v>20.61</v>
      </c>
      <c r="C316" s="4">
        <f t="shared" si="34"/>
        <v>14.412587412587413</v>
      </c>
      <c r="D316" s="2">
        <v>17.84</v>
      </c>
      <c r="E316" s="4">
        <f t="shared" si="36"/>
        <v>17.690000000000001</v>
      </c>
      <c r="F316" s="4">
        <f t="shared" si="35"/>
        <v>-3.2774125874125879</v>
      </c>
    </row>
    <row r="317" spans="1:6" x14ac:dyDescent="0.3">
      <c r="A317" s="32">
        <v>44491</v>
      </c>
      <c r="B317" s="33">
        <v>21.79</v>
      </c>
      <c r="C317" s="4">
        <f t="shared" si="34"/>
        <v>15.237762237762238</v>
      </c>
      <c r="D317" s="2">
        <v>17.739999999999998</v>
      </c>
      <c r="E317" s="4">
        <f t="shared" si="36"/>
        <v>17.59</v>
      </c>
      <c r="F317" s="4">
        <f>C317-E317</f>
        <v>-2.3522377622377615</v>
      </c>
    </row>
    <row r="318" spans="1:6" x14ac:dyDescent="0.3">
      <c r="A318" s="32">
        <v>44492</v>
      </c>
      <c r="B318" s="33">
        <v>21.79</v>
      </c>
      <c r="C318" s="4">
        <f t="shared" si="34"/>
        <v>15.237762237762238</v>
      </c>
      <c r="D318" s="2">
        <v>17.739999999999998</v>
      </c>
      <c r="E318" s="4">
        <f t="shared" si="36"/>
        <v>17.59</v>
      </c>
      <c r="F318" s="4">
        <f t="shared" si="35"/>
        <v>-2.3522377622377615</v>
      </c>
    </row>
    <row r="319" spans="1:6" x14ac:dyDescent="0.3">
      <c r="A319" s="32">
        <v>44493</v>
      </c>
      <c r="B319" s="33">
        <v>21.79</v>
      </c>
      <c r="C319" s="4">
        <f t="shared" si="34"/>
        <v>15.237762237762238</v>
      </c>
      <c r="D319" s="2">
        <v>17.739999999999998</v>
      </c>
      <c r="E319" s="4">
        <f t="shared" si="36"/>
        <v>17.59</v>
      </c>
      <c r="F319" s="4">
        <f t="shared" si="35"/>
        <v>-2.3522377622377615</v>
      </c>
    </row>
    <row r="320" spans="1:6" x14ac:dyDescent="0.3">
      <c r="A320" s="32">
        <v>44494</v>
      </c>
      <c r="B320" s="33">
        <v>21.79</v>
      </c>
      <c r="C320" s="4">
        <f t="shared" si="34"/>
        <v>15.237762237762238</v>
      </c>
      <c r="D320" s="2">
        <v>17.89</v>
      </c>
      <c r="E320" s="4">
        <f t="shared" si="36"/>
        <v>17.740000000000002</v>
      </c>
      <c r="F320" s="4">
        <f t="shared" si="35"/>
        <v>-2.5022377622377636</v>
      </c>
    </row>
    <row r="321" spans="1:6" x14ac:dyDescent="0.3">
      <c r="A321" s="32">
        <v>44495</v>
      </c>
      <c r="B321" s="33">
        <v>21.79</v>
      </c>
      <c r="C321" s="4">
        <f t="shared" si="34"/>
        <v>15.237762237762238</v>
      </c>
      <c r="D321" s="2">
        <v>18.09</v>
      </c>
      <c r="E321" s="4">
        <f t="shared" si="36"/>
        <v>17.940000000000001</v>
      </c>
      <c r="F321" s="4">
        <f t="shared" si="35"/>
        <v>-2.7022377622377629</v>
      </c>
    </row>
    <row r="322" spans="1:6" x14ac:dyDescent="0.3">
      <c r="A322" s="32">
        <v>44496</v>
      </c>
      <c r="B322" s="33">
        <v>21.79</v>
      </c>
      <c r="C322" s="4">
        <f t="shared" si="34"/>
        <v>15.237762237762238</v>
      </c>
      <c r="D322" s="2">
        <v>18.09</v>
      </c>
      <c r="E322" s="4">
        <f t="shared" si="36"/>
        <v>17.940000000000001</v>
      </c>
      <c r="F322" s="4">
        <f t="shared" si="35"/>
        <v>-2.7022377622377629</v>
      </c>
    </row>
    <row r="323" spans="1:6" x14ac:dyDescent="0.3">
      <c r="A323" s="32">
        <v>44497</v>
      </c>
      <c r="B323" s="33">
        <v>21.79</v>
      </c>
      <c r="C323" s="4">
        <f t="shared" si="34"/>
        <v>15.237762237762238</v>
      </c>
      <c r="D323" s="2">
        <v>17.940000000000001</v>
      </c>
      <c r="E323" s="4">
        <f t="shared" si="36"/>
        <v>17.790000000000003</v>
      </c>
      <c r="F323" s="4">
        <f t="shared" si="35"/>
        <v>-2.5522377622377643</v>
      </c>
    </row>
    <row r="324" spans="1:6" x14ac:dyDescent="0.3">
      <c r="A324" s="32">
        <v>44498</v>
      </c>
      <c r="B324" s="33">
        <v>21.79</v>
      </c>
      <c r="C324" s="4">
        <f t="shared" si="34"/>
        <v>15.237762237762238</v>
      </c>
      <c r="D324" s="2">
        <v>17.84</v>
      </c>
      <c r="E324" s="4">
        <f t="shared" si="36"/>
        <v>17.690000000000001</v>
      </c>
      <c r="F324" s="4">
        <f t="shared" si="35"/>
        <v>-2.4522377622377629</v>
      </c>
    </row>
    <row r="325" spans="1:6" x14ac:dyDescent="0.3">
      <c r="A325" s="32">
        <v>44499</v>
      </c>
      <c r="B325" s="33">
        <v>21.79</v>
      </c>
      <c r="C325" s="4">
        <f t="shared" si="34"/>
        <v>15.237762237762238</v>
      </c>
      <c r="D325" s="2">
        <v>17.84</v>
      </c>
      <c r="E325" s="4">
        <f t="shared" si="36"/>
        <v>17.690000000000001</v>
      </c>
      <c r="F325" s="4">
        <f t="shared" si="35"/>
        <v>-2.4522377622377629</v>
      </c>
    </row>
    <row r="326" spans="1:6" ht="13.5" thickBot="1" x14ac:dyDescent="0.35">
      <c r="A326" s="34">
        <v>44500</v>
      </c>
      <c r="B326" s="35">
        <v>21.79</v>
      </c>
      <c r="C326" s="10">
        <f t="shared" si="34"/>
        <v>15.237762237762238</v>
      </c>
      <c r="D326" s="9">
        <v>17.84</v>
      </c>
      <c r="E326" s="10">
        <f t="shared" si="36"/>
        <v>17.690000000000001</v>
      </c>
      <c r="F326" s="10">
        <f t="shared" si="35"/>
        <v>-2.4522377622377629</v>
      </c>
    </row>
    <row r="327" spans="1:6" x14ac:dyDescent="0.3">
      <c r="A327" s="36" t="s">
        <v>11</v>
      </c>
      <c r="B327" s="37">
        <f>AVERAGE(B296:B326)</f>
        <v>20.990645161290324</v>
      </c>
      <c r="C327" s="37">
        <f t="shared" ref="C327:E327" si="37">AVERAGE(C296:C326)</f>
        <v>14.678772840063164</v>
      </c>
      <c r="D327" s="37">
        <f t="shared" si="37"/>
        <v>17.720645161290321</v>
      </c>
      <c r="E327" s="37">
        <f t="shared" si="37"/>
        <v>17.570645161290322</v>
      </c>
      <c r="F327" s="37">
        <f>AVERAGE(F296:F326)</f>
        <v>-2.8918723212271598</v>
      </c>
    </row>
    <row r="328" spans="1:6" x14ac:dyDescent="0.3">
      <c r="A328" s="63"/>
      <c r="B328" s="66"/>
      <c r="C328" s="66"/>
      <c r="D328" s="66"/>
      <c r="E328" s="66"/>
      <c r="F328" s="23"/>
    </row>
    <row r="329" spans="1:6" customFormat="1" x14ac:dyDescent="0.3">
      <c r="A329" s="46">
        <v>44501</v>
      </c>
      <c r="B329" s="33">
        <v>21.79</v>
      </c>
      <c r="C329" s="4">
        <f t="shared" ref="C329:C358" si="38">B329/1.43</f>
        <v>15.237762237762238</v>
      </c>
      <c r="D329" s="2">
        <v>17.940000000000001</v>
      </c>
      <c r="E329" s="4">
        <f>D329-0.15</f>
        <v>17.790000000000003</v>
      </c>
      <c r="F329" s="4">
        <f t="shared" ref="F329:F357" si="39">C329-E329</f>
        <v>-2.5522377622377643</v>
      </c>
    </row>
    <row r="330" spans="1:6" customFormat="1" x14ac:dyDescent="0.3">
      <c r="A330" s="46">
        <v>44502</v>
      </c>
      <c r="B330" s="33">
        <v>21.79</v>
      </c>
      <c r="C330" s="4">
        <f t="shared" si="38"/>
        <v>15.237762237762238</v>
      </c>
      <c r="D330" s="2">
        <v>17.940000000000001</v>
      </c>
      <c r="E330" s="4">
        <f t="shared" ref="E330:E358" si="40">D330-0.15</f>
        <v>17.790000000000003</v>
      </c>
      <c r="F330" s="4">
        <f t="shared" si="39"/>
        <v>-2.5522377622377643</v>
      </c>
    </row>
    <row r="331" spans="1:6" customFormat="1" x14ac:dyDescent="0.3">
      <c r="A331" s="46">
        <v>44503</v>
      </c>
      <c r="B331" s="33">
        <v>21.79</v>
      </c>
      <c r="C331" s="4">
        <f t="shared" si="38"/>
        <v>15.237762237762238</v>
      </c>
      <c r="D331" s="2">
        <v>17.940000000000001</v>
      </c>
      <c r="E331" s="4">
        <f t="shared" si="40"/>
        <v>17.790000000000003</v>
      </c>
      <c r="F331" s="4">
        <f t="shared" si="39"/>
        <v>-2.5522377622377643</v>
      </c>
    </row>
    <row r="332" spans="1:6" customFormat="1" x14ac:dyDescent="0.3">
      <c r="A332" s="46">
        <v>44504</v>
      </c>
      <c r="B332" s="33">
        <v>21.79</v>
      </c>
      <c r="C332" s="4">
        <f t="shared" si="38"/>
        <v>15.237762237762238</v>
      </c>
      <c r="D332" s="2">
        <v>17.940000000000001</v>
      </c>
      <c r="E332" s="4">
        <f t="shared" si="40"/>
        <v>17.790000000000003</v>
      </c>
      <c r="F332" s="4">
        <f t="shared" si="39"/>
        <v>-2.5522377622377643</v>
      </c>
    </row>
    <row r="333" spans="1:6" customFormat="1" x14ac:dyDescent="0.3">
      <c r="A333" s="46">
        <v>44505</v>
      </c>
      <c r="B333" s="33">
        <v>21.79</v>
      </c>
      <c r="C333" s="4">
        <f t="shared" si="38"/>
        <v>15.237762237762238</v>
      </c>
      <c r="D333" s="2">
        <v>18.14</v>
      </c>
      <c r="E333" s="4">
        <f t="shared" si="40"/>
        <v>17.990000000000002</v>
      </c>
      <c r="F333" s="4">
        <f t="shared" si="39"/>
        <v>-2.7522377622377636</v>
      </c>
    </row>
    <row r="334" spans="1:6" customFormat="1" x14ac:dyDescent="0.3">
      <c r="A334" s="46">
        <v>44506</v>
      </c>
      <c r="B334" s="33">
        <v>21.79</v>
      </c>
      <c r="C334" s="4">
        <f t="shared" si="38"/>
        <v>15.237762237762238</v>
      </c>
      <c r="D334" s="2">
        <v>18.14</v>
      </c>
      <c r="E334" s="4">
        <f t="shared" si="40"/>
        <v>17.990000000000002</v>
      </c>
      <c r="F334" s="4">
        <f t="shared" si="39"/>
        <v>-2.7522377622377636</v>
      </c>
    </row>
    <row r="335" spans="1:6" customFormat="1" x14ac:dyDescent="0.3">
      <c r="A335" s="46">
        <v>44507</v>
      </c>
      <c r="B335" s="33">
        <v>21.79</v>
      </c>
      <c r="C335" s="4">
        <f t="shared" si="38"/>
        <v>15.237762237762238</v>
      </c>
      <c r="D335" s="2">
        <v>18.14</v>
      </c>
      <c r="E335" s="4">
        <f t="shared" si="40"/>
        <v>17.990000000000002</v>
      </c>
      <c r="F335" s="4">
        <f t="shared" si="39"/>
        <v>-2.7522377622377636</v>
      </c>
    </row>
    <row r="336" spans="1:6" customFormat="1" x14ac:dyDescent="0.3">
      <c r="A336" s="46">
        <v>44508</v>
      </c>
      <c r="B336" s="33">
        <v>21.79</v>
      </c>
      <c r="C336" s="4">
        <f t="shared" si="38"/>
        <v>15.237762237762238</v>
      </c>
      <c r="D336" s="2">
        <v>18.14</v>
      </c>
      <c r="E336" s="4">
        <f t="shared" si="40"/>
        <v>17.990000000000002</v>
      </c>
      <c r="F336" s="4">
        <f t="shared" si="39"/>
        <v>-2.7522377622377636</v>
      </c>
    </row>
    <row r="337" spans="1:6" customFormat="1" x14ac:dyDescent="0.3">
      <c r="A337" s="46">
        <v>44509</v>
      </c>
      <c r="B337" s="33">
        <v>21.79</v>
      </c>
      <c r="C337" s="4">
        <f t="shared" si="38"/>
        <v>15.237762237762238</v>
      </c>
      <c r="D337" s="2">
        <v>18.14</v>
      </c>
      <c r="E337" s="4">
        <f t="shared" si="40"/>
        <v>17.990000000000002</v>
      </c>
      <c r="F337" s="4">
        <f t="shared" si="39"/>
        <v>-2.7522377622377636</v>
      </c>
    </row>
    <row r="338" spans="1:6" customFormat="1" x14ac:dyDescent="0.3">
      <c r="A338" s="46">
        <v>44510</v>
      </c>
      <c r="B338" s="33">
        <v>21.79</v>
      </c>
      <c r="C338" s="4">
        <f t="shared" si="38"/>
        <v>15.237762237762238</v>
      </c>
      <c r="D338" s="2">
        <v>18.29</v>
      </c>
      <c r="E338" s="4">
        <f t="shared" si="40"/>
        <v>18.14</v>
      </c>
      <c r="F338" s="4">
        <f t="shared" si="39"/>
        <v>-2.9022377622377622</v>
      </c>
    </row>
    <row r="339" spans="1:6" customFormat="1" x14ac:dyDescent="0.3">
      <c r="A339" s="46">
        <v>44511</v>
      </c>
      <c r="B339" s="33">
        <v>21.79</v>
      </c>
      <c r="C339" s="4">
        <f t="shared" si="38"/>
        <v>15.237762237762238</v>
      </c>
      <c r="D339" s="2">
        <v>18.29</v>
      </c>
      <c r="E339" s="4">
        <f t="shared" si="40"/>
        <v>18.14</v>
      </c>
      <c r="F339" s="4">
        <f t="shared" si="39"/>
        <v>-2.9022377622377622</v>
      </c>
    </row>
    <row r="340" spans="1:6" customFormat="1" x14ac:dyDescent="0.3">
      <c r="A340" s="46">
        <v>44512</v>
      </c>
      <c r="B340" s="33">
        <v>21.79</v>
      </c>
      <c r="C340" s="4">
        <f t="shared" si="38"/>
        <v>15.237762237762238</v>
      </c>
      <c r="D340" s="2">
        <v>18.29</v>
      </c>
      <c r="E340" s="4">
        <f t="shared" si="40"/>
        <v>18.14</v>
      </c>
      <c r="F340" s="4">
        <f t="shared" si="39"/>
        <v>-2.9022377622377622</v>
      </c>
    </row>
    <row r="341" spans="1:6" customFormat="1" x14ac:dyDescent="0.3">
      <c r="A341" s="46">
        <v>44513</v>
      </c>
      <c r="B341" s="33">
        <v>21.79</v>
      </c>
      <c r="C341" s="4">
        <f t="shared" si="38"/>
        <v>15.237762237762238</v>
      </c>
      <c r="D341" s="2">
        <v>18.29</v>
      </c>
      <c r="E341" s="4">
        <f t="shared" si="40"/>
        <v>18.14</v>
      </c>
      <c r="F341" s="4">
        <f t="shared" si="39"/>
        <v>-2.9022377622377622</v>
      </c>
    </row>
    <row r="342" spans="1:6" customFormat="1" x14ac:dyDescent="0.3">
      <c r="A342" s="46">
        <v>44514</v>
      </c>
      <c r="B342" s="33">
        <v>21.79</v>
      </c>
      <c r="C342" s="4">
        <f t="shared" si="38"/>
        <v>15.237762237762238</v>
      </c>
      <c r="D342" s="2">
        <v>18.29</v>
      </c>
      <c r="E342" s="4">
        <f t="shared" si="40"/>
        <v>18.14</v>
      </c>
      <c r="F342" s="4">
        <f t="shared" si="39"/>
        <v>-2.9022377622377622</v>
      </c>
    </row>
    <row r="343" spans="1:6" customFormat="1" x14ac:dyDescent="0.3">
      <c r="A343" s="46">
        <v>44515</v>
      </c>
      <c r="B343" s="33">
        <v>21.79</v>
      </c>
      <c r="C343" s="4">
        <f t="shared" si="38"/>
        <v>15.237762237762238</v>
      </c>
      <c r="D343" s="2">
        <v>18.29</v>
      </c>
      <c r="E343" s="4">
        <f t="shared" si="40"/>
        <v>18.14</v>
      </c>
      <c r="F343" s="4">
        <f t="shared" si="39"/>
        <v>-2.9022377622377622</v>
      </c>
    </row>
    <row r="344" spans="1:6" customFormat="1" x14ac:dyDescent="0.3">
      <c r="A344" s="46">
        <v>44516</v>
      </c>
      <c r="B344" s="33">
        <v>21.79</v>
      </c>
      <c r="C344" s="4">
        <f t="shared" si="38"/>
        <v>15.237762237762238</v>
      </c>
      <c r="D344" s="2">
        <v>18.440000000000001</v>
      </c>
      <c r="E344" s="4">
        <f t="shared" si="40"/>
        <v>18.290000000000003</v>
      </c>
      <c r="F344" s="4">
        <f t="shared" si="39"/>
        <v>-3.0522377622377643</v>
      </c>
    </row>
    <row r="345" spans="1:6" customFormat="1" x14ac:dyDescent="0.3">
      <c r="A345" s="46">
        <v>44517</v>
      </c>
      <c r="B345" s="33">
        <v>21.79</v>
      </c>
      <c r="C345" s="4">
        <f t="shared" si="38"/>
        <v>15.237762237762238</v>
      </c>
      <c r="D345" s="2">
        <v>18.34</v>
      </c>
      <c r="E345" s="4">
        <f t="shared" si="40"/>
        <v>18.190000000000001</v>
      </c>
      <c r="F345" s="4">
        <f t="shared" si="39"/>
        <v>-2.9522377622377629</v>
      </c>
    </row>
    <row r="346" spans="1:6" customFormat="1" x14ac:dyDescent="0.3">
      <c r="A346" s="46">
        <v>44518</v>
      </c>
      <c r="B346" s="33">
        <v>21.79</v>
      </c>
      <c r="C346" s="4">
        <f t="shared" si="38"/>
        <v>15.237762237762238</v>
      </c>
      <c r="D346" s="2">
        <v>18.14</v>
      </c>
      <c r="E346" s="4">
        <f t="shared" si="40"/>
        <v>17.990000000000002</v>
      </c>
      <c r="F346" s="4">
        <f t="shared" si="39"/>
        <v>-2.7522377622377636</v>
      </c>
    </row>
    <row r="347" spans="1:6" customFormat="1" x14ac:dyDescent="0.3">
      <c r="A347" s="46">
        <v>44519</v>
      </c>
      <c r="B347" s="33">
        <v>21.79</v>
      </c>
      <c r="C347" s="4">
        <f t="shared" si="38"/>
        <v>15.237762237762238</v>
      </c>
      <c r="D347" s="2">
        <v>17.940000000000001</v>
      </c>
      <c r="E347" s="4">
        <f t="shared" si="40"/>
        <v>17.790000000000003</v>
      </c>
      <c r="F347" s="4">
        <f t="shared" si="39"/>
        <v>-2.5522377622377643</v>
      </c>
    </row>
    <row r="348" spans="1:6" customFormat="1" x14ac:dyDescent="0.3">
      <c r="A348" s="46">
        <v>44520</v>
      </c>
      <c r="B348" s="33">
        <v>21.79</v>
      </c>
      <c r="C348" s="4">
        <f t="shared" si="38"/>
        <v>15.237762237762238</v>
      </c>
      <c r="D348" s="2">
        <v>17.940000000000001</v>
      </c>
      <c r="E348" s="4">
        <f t="shared" si="40"/>
        <v>17.790000000000003</v>
      </c>
      <c r="F348" s="4">
        <f t="shared" si="39"/>
        <v>-2.5522377622377643</v>
      </c>
    </row>
    <row r="349" spans="1:6" customFormat="1" x14ac:dyDescent="0.3">
      <c r="A349" s="46">
        <v>44521</v>
      </c>
      <c r="B349" s="33">
        <v>21.79</v>
      </c>
      <c r="C349" s="4">
        <f t="shared" si="38"/>
        <v>15.237762237762238</v>
      </c>
      <c r="D349" s="2">
        <v>17.940000000000001</v>
      </c>
      <c r="E349" s="4">
        <f t="shared" si="40"/>
        <v>17.790000000000003</v>
      </c>
      <c r="F349" s="4">
        <f t="shared" si="39"/>
        <v>-2.5522377622377643</v>
      </c>
    </row>
    <row r="350" spans="1:6" customFormat="1" x14ac:dyDescent="0.3">
      <c r="A350" s="46">
        <v>44522</v>
      </c>
      <c r="B350" s="33">
        <v>21.79</v>
      </c>
      <c r="C350" s="4">
        <f t="shared" si="38"/>
        <v>15.237762237762238</v>
      </c>
      <c r="D350" s="2">
        <v>17.690000000000001</v>
      </c>
      <c r="E350" s="4">
        <f t="shared" si="40"/>
        <v>17.540000000000003</v>
      </c>
      <c r="F350" s="4">
        <f t="shared" si="39"/>
        <v>-2.3022377622377643</v>
      </c>
    </row>
    <row r="351" spans="1:6" customFormat="1" x14ac:dyDescent="0.3">
      <c r="A351" s="46">
        <v>44523</v>
      </c>
      <c r="B351" s="33">
        <v>21.79</v>
      </c>
      <c r="C351" s="4">
        <f t="shared" si="38"/>
        <v>15.237762237762238</v>
      </c>
      <c r="D351" s="2">
        <v>17.690000000000001</v>
      </c>
      <c r="E351" s="4">
        <f t="shared" si="40"/>
        <v>17.540000000000003</v>
      </c>
      <c r="F351" s="4">
        <f t="shared" si="39"/>
        <v>-2.3022377622377643</v>
      </c>
    </row>
    <row r="352" spans="1:6" customFormat="1" x14ac:dyDescent="0.3">
      <c r="A352" s="46">
        <v>44524</v>
      </c>
      <c r="B352" s="33">
        <v>21.79</v>
      </c>
      <c r="C352" s="4">
        <f t="shared" si="38"/>
        <v>15.237762237762238</v>
      </c>
      <c r="D352" s="2">
        <v>17.79</v>
      </c>
      <c r="E352" s="4">
        <f t="shared" si="40"/>
        <v>17.64</v>
      </c>
      <c r="F352" s="4">
        <f t="shared" si="39"/>
        <v>-2.4022377622377622</v>
      </c>
    </row>
    <row r="353" spans="1:6" customFormat="1" x14ac:dyDescent="0.3">
      <c r="A353" s="46">
        <v>44525</v>
      </c>
      <c r="B353" s="33">
        <v>21.79</v>
      </c>
      <c r="C353" s="4">
        <f t="shared" si="38"/>
        <v>15.237762237762238</v>
      </c>
      <c r="D353" s="2">
        <v>17.79</v>
      </c>
      <c r="E353" s="4">
        <f t="shared" si="40"/>
        <v>17.64</v>
      </c>
      <c r="F353" s="4">
        <f t="shared" si="39"/>
        <v>-2.4022377622377622</v>
      </c>
    </row>
    <row r="354" spans="1:6" customFormat="1" x14ac:dyDescent="0.3">
      <c r="A354" s="46">
        <v>44526</v>
      </c>
      <c r="B354" s="33">
        <v>21.79</v>
      </c>
      <c r="C354" s="4">
        <f t="shared" si="38"/>
        <v>15.237762237762238</v>
      </c>
      <c r="D354" s="2">
        <v>17.79</v>
      </c>
      <c r="E354" s="4">
        <f t="shared" si="40"/>
        <v>17.64</v>
      </c>
      <c r="F354" s="4">
        <f t="shared" si="39"/>
        <v>-2.4022377622377622</v>
      </c>
    </row>
    <row r="355" spans="1:6" customFormat="1" x14ac:dyDescent="0.3">
      <c r="A355" s="46">
        <v>44527</v>
      </c>
      <c r="B355" s="33">
        <v>21.79</v>
      </c>
      <c r="C355" s="4">
        <f t="shared" si="38"/>
        <v>15.237762237762238</v>
      </c>
      <c r="D355" s="2">
        <v>17.79</v>
      </c>
      <c r="E355" s="4">
        <f t="shared" si="40"/>
        <v>17.64</v>
      </c>
      <c r="F355" s="4">
        <f t="shared" si="39"/>
        <v>-2.4022377622377622</v>
      </c>
    </row>
    <row r="356" spans="1:6" customFormat="1" x14ac:dyDescent="0.3">
      <c r="A356" s="46">
        <v>44528</v>
      </c>
      <c r="B356" s="33">
        <v>21.79</v>
      </c>
      <c r="C356" s="4">
        <f t="shared" si="38"/>
        <v>15.237762237762238</v>
      </c>
      <c r="D356" s="2">
        <v>17.79</v>
      </c>
      <c r="E356" s="4">
        <f t="shared" si="40"/>
        <v>17.64</v>
      </c>
      <c r="F356" s="4">
        <f t="shared" si="39"/>
        <v>-2.4022377622377622</v>
      </c>
    </row>
    <row r="357" spans="1:6" customFormat="1" x14ac:dyDescent="0.3">
      <c r="A357" s="46">
        <v>44529</v>
      </c>
      <c r="B357" s="33">
        <v>21.79</v>
      </c>
      <c r="C357" s="4">
        <f t="shared" si="38"/>
        <v>15.237762237762238</v>
      </c>
      <c r="D357" s="2">
        <v>17.29</v>
      </c>
      <c r="E357" s="4">
        <f t="shared" si="40"/>
        <v>17.14</v>
      </c>
      <c r="F357" s="4">
        <f t="shared" si="39"/>
        <v>-1.9022377622377622</v>
      </c>
    </row>
    <row r="358" spans="1:6" customFormat="1" ht="13.5" thickBot="1" x14ac:dyDescent="0.35">
      <c r="A358" s="47">
        <v>44530</v>
      </c>
      <c r="B358" s="35">
        <v>21.79</v>
      </c>
      <c r="C358" s="10">
        <f t="shared" si="38"/>
        <v>15.237762237762238</v>
      </c>
      <c r="D358" s="9">
        <v>17.29</v>
      </c>
      <c r="E358" s="10">
        <f t="shared" si="40"/>
        <v>17.14</v>
      </c>
      <c r="F358" s="10">
        <f>C358-E358</f>
        <v>-1.9022377622377622</v>
      </c>
    </row>
    <row r="359" spans="1:6" customFormat="1" x14ac:dyDescent="0.25">
      <c r="A359" s="36" t="s">
        <v>12</v>
      </c>
      <c r="B359" s="36">
        <f>AVERAGE(B329:B358)</f>
        <v>21.79</v>
      </c>
      <c r="C359" s="37">
        <f t="shared" ref="C359:E359" si="41">AVERAGE(C329:C358)</f>
        <v>15.237762237762238</v>
      </c>
      <c r="D359" s="37">
        <f t="shared" si="41"/>
        <v>17.994999999999997</v>
      </c>
      <c r="E359" s="37">
        <f t="shared" si="41"/>
        <v>17.845000000000002</v>
      </c>
      <c r="F359" s="37">
        <f>AVERAGE(F329:F358)</f>
        <v>-2.6072377622377632</v>
      </c>
    </row>
    <row r="360" spans="1:6" x14ac:dyDescent="0.3">
      <c r="A360" s="63"/>
      <c r="B360" s="66"/>
      <c r="C360" s="66"/>
      <c r="D360" s="109"/>
      <c r="E360" s="66"/>
      <c r="F360" s="23"/>
    </row>
    <row r="361" spans="1:6" x14ac:dyDescent="0.3">
      <c r="A361" s="32">
        <v>44531</v>
      </c>
      <c r="B361" s="33">
        <v>21.79</v>
      </c>
      <c r="C361" s="4">
        <f t="shared" ref="C361:C391" si="42">B361/1.43</f>
        <v>15.237762237762238</v>
      </c>
      <c r="D361" s="2">
        <v>17.04</v>
      </c>
      <c r="E361" s="4">
        <f>D361-0.15</f>
        <v>16.89</v>
      </c>
      <c r="F361" s="4">
        <f t="shared" ref="F361:F381" si="43">C361-E361</f>
        <v>-1.6522377622377622</v>
      </c>
    </row>
    <row r="362" spans="1:6" x14ac:dyDescent="0.3">
      <c r="A362" s="32">
        <v>44532</v>
      </c>
      <c r="B362" s="33">
        <v>21.79</v>
      </c>
      <c r="C362" s="4">
        <f t="shared" si="42"/>
        <v>15.237762237762238</v>
      </c>
      <c r="D362" s="2">
        <v>17.04</v>
      </c>
      <c r="E362" s="4">
        <f t="shared" ref="E362:E391" si="44">D362-0.15</f>
        <v>16.89</v>
      </c>
      <c r="F362" s="4">
        <f t="shared" si="43"/>
        <v>-1.6522377622377622</v>
      </c>
    </row>
    <row r="363" spans="1:6" x14ac:dyDescent="0.3">
      <c r="A363" s="32">
        <v>44533</v>
      </c>
      <c r="B363" s="33">
        <v>21.79</v>
      </c>
      <c r="C363" s="4">
        <f t="shared" si="42"/>
        <v>15.237762237762238</v>
      </c>
      <c r="D363" s="2">
        <v>16.79</v>
      </c>
      <c r="E363" s="4">
        <f t="shared" si="44"/>
        <v>16.64</v>
      </c>
      <c r="F363" s="4">
        <f t="shared" si="43"/>
        <v>-1.4022377622377622</v>
      </c>
    </row>
    <row r="364" spans="1:6" x14ac:dyDescent="0.3">
      <c r="A364" s="32">
        <v>44534</v>
      </c>
      <c r="B364" s="33">
        <v>21.79</v>
      </c>
      <c r="C364" s="4">
        <f t="shared" si="42"/>
        <v>15.237762237762238</v>
      </c>
      <c r="D364" s="2">
        <v>16.79</v>
      </c>
      <c r="E364" s="4">
        <f t="shared" si="44"/>
        <v>16.64</v>
      </c>
      <c r="F364" s="4">
        <f t="shared" si="43"/>
        <v>-1.4022377622377622</v>
      </c>
    </row>
    <row r="365" spans="1:6" x14ac:dyDescent="0.3">
      <c r="A365" s="32">
        <v>44535</v>
      </c>
      <c r="B365" s="33">
        <v>21.79</v>
      </c>
      <c r="C365" s="4">
        <f t="shared" si="42"/>
        <v>15.237762237762238</v>
      </c>
      <c r="D365" s="2">
        <v>16.79</v>
      </c>
      <c r="E365" s="4">
        <f t="shared" si="44"/>
        <v>16.64</v>
      </c>
      <c r="F365" s="4">
        <f t="shared" si="43"/>
        <v>-1.4022377622377622</v>
      </c>
    </row>
    <row r="366" spans="1:6" x14ac:dyDescent="0.3">
      <c r="A366" s="32">
        <v>44536</v>
      </c>
      <c r="B366" s="33">
        <v>21.79</v>
      </c>
      <c r="C366" s="4">
        <f t="shared" si="42"/>
        <v>15.237762237762238</v>
      </c>
      <c r="D366" s="2">
        <v>16.89</v>
      </c>
      <c r="E366" s="4">
        <f t="shared" si="44"/>
        <v>16.740000000000002</v>
      </c>
      <c r="F366" s="4">
        <f t="shared" si="43"/>
        <v>-1.5022377622377636</v>
      </c>
    </row>
    <row r="367" spans="1:6" x14ac:dyDescent="0.3">
      <c r="A367" s="32">
        <v>44537</v>
      </c>
      <c r="B367" s="33">
        <v>21.79</v>
      </c>
      <c r="C367" s="4">
        <f t="shared" si="42"/>
        <v>15.237762237762238</v>
      </c>
      <c r="D367" s="2">
        <v>16.89</v>
      </c>
      <c r="E367" s="4">
        <f t="shared" si="44"/>
        <v>16.740000000000002</v>
      </c>
      <c r="F367" s="4">
        <f t="shared" si="43"/>
        <v>-1.5022377622377636</v>
      </c>
    </row>
    <row r="368" spans="1:6" x14ac:dyDescent="0.3">
      <c r="A368" s="32">
        <v>44538</v>
      </c>
      <c r="B368" s="33">
        <v>21.79</v>
      </c>
      <c r="C368" s="4">
        <f t="shared" si="42"/>
        <v>15.237762237762238</v>
      </c>
      <c r="D368" s="2">
        <v>17.239999999999998</v>
      </c>
      <c r="E368" s="4">
        <f t="shared" si="44"/>
        <v>17.09</v>
      </c>
      <c r="F368" s="4">
        <f t="shared" si="43"/>
        <v>-1.8522377622377615</v>
      </c>
    </row>
    <row r="369" spans="1:6" x14ac:dyDescent="0.3">
      <c r="A369" s="32">
        <v>44539</v>
      </c>
      <c r="B369" s="33">
        <v>21.79</v>
      </c>
      <c r="C369" s="4">
        <f t="shared" si="42"/>
        <v>15.237762237762238</v>
      </c>
      <c r="D369" s="2">
        <v>17.440000000000001</v>
      </c>
      <c r="E369" s="4">
        <f t="shared" si="44"/>
        <v>17.290000000000003</v>
      </c>
      <c r="F369" s="4">
        <f t="shared" si="43"/>
        <v>-2.0522377622377643</v>
      </c>
    </row>
    <row r="370" spans="1:6" x14ac:dyDescent="0.3">
      <c r="A370" s="32">
        <v>44540</v>
      </c>
      <c r="B370" s="33">
        <v>21.79</v>
      </c>
      <c r="C370" s="4">
        <f t="shared" si="42"/>
        <v>15.237762237762238</v>
      </c>
      <c r="D370" s="2">
        <v>17.59</v>
      </c>
      <c r="E370" s="4">
        <f t="shared" si="44"/>
        <v>17.440000000000001</v>
      </c>
      <c r="F370" s="4">
        <f t="shared" si="43"/>
        <v>-2.2022377622377629</v>
      </c>
    </row>
    <row r="371" spans="1:6" x14ac:dyDescent="0.3">
      <c r="A371" s="32">
        <v>44541</v>
      </c>
      <c r="B371" s="33">
        <v>21.79</v>
      </c>
      <c r="C371" s="4">
        <f t="shared" si="42"/>
        <v>15.237762237762238</v>
      </c>
      <c r="D371" s="2">
        <v>17.59</v>
      </c>
      <c r="E371" s="4">
        <f t="shared" si="44"/>
        <v>17.440000000000001</v>
      </c>
      <c r="F371" s="4">
        <f t="shared" si="43"/>
        <v>-2.2022377622377629</v>
      </c>
    </row>
    <row r="372" spans="1:6" x14ac:dyDescent="0.3">
      <c r="A372" s="32">
        <v>44542</v>
      </c>
      <c r="B372" s="33">
        <v>21.79</v>
      </c>
      <c r="C372" s="4">
        <f t="shared" si="42"/>
        <v>15.237762237762238</v>
      </c>
      <c r="D372" s="2">
        <v>17.59</v>
      </c>
      <c r="E372" s="4">
        <f t="shared" si="44"/>
        <v>17.440000000000001</v>
      </c>
      <c r="F372" s="4">
        <f t="shared" si="43"/>
        <v>-2.2022377622377629</v>
      </c>
    </row>
    <row r="373" spans="1:6" x14ac:dyDescent="0.3">
      <c r="A373" s="32">
        <v>44543</v>
      </c>
      <c r="B373" s="33">
        <v>21.79</v>
      </c>
      <c r="C373" s="4">
        <f t="shared" si="42"/>
        <v>15.237762237762238</v>
      </c>
      <c r="D373" s="2">
        <v>17.59</v>
      </c>
      <c r="E373" s="4">
        <f t="shared" si="44"/>
        <v>17.440000000000001</v>
      </c>
      <c r="F373" s="4">
        <f t="shared" si="43"/>
        <v>-2.2022377622377629</v>
      </c>
    </row>
    <row r="374" spans="1:6" x14ac:dyDescent="0.3">
      <c r="A374" s="32">
        <v>44544</v>
      </c>
      <c r="B374" s="33">
        <v>21.79</v>
      </c>
      <c r="C374" s="4">
        <f t="shared" si="42"/>
        <v>15.237762237762238</v>
      </c>
      <c r="D374" s="2">
        <v>17.59</v>
      </c>
      <c r="E374" s="4">
        <f t="shared" si="44"/>
        <v>17.440000000000001</v>
      </c>
      <c r="F374" s="4">
        <f t="shared" si="43"/>
        <v>-2.2022377622377629</v>
      </c>
    </row>
    <row r="375" spans="1:6" x14ac:dyDescent="0.3">
      <c r="A375" s="32">
        <v>44545</v>
      </c>
      <c r="B375" s="33">
        <v>21.79</v>
      </c>
      <c r="C375" s="4">
        <f t="shared" si="42"/>
        <v>15.237762237762238</v>
      </c>
      <c r="D375" s="2">
        <v>17.59</v>
      </c>
      <c r="E375" s="4">
        <f t="shared" si="44"/>
        <v>17.440000000000001</v>
      </c>
      <c r="F375" s="4">
        <f t="shared" si="43"/>
        <v>-2.2022377622377629</v>
      </c>
    </row>
    <row r="376" spans="1:6" x14ac:dyDescent="0.3">
      <c r="A376" s="32">
        <v>44546</v>
      </c>
      <c r="B376" s="33">
        <v>21.79</v>
      </c>
      <c r="C376" s="4">
        <f t="shared" si="42"/>
        <v>15.237762237762238</v>
      </c>
      <c r="D376" s="2">
        <v>17.440000000000001</v>
      </c>
      <c r="E376" s="4">
        <f t="shared" si="44"/>
        <v>17.290000000000003</v>
      </c>
      <c r="F376" s="4">
        <f t="shared" si="43"/>
        <v>-2.0522377622377643</v>
      </c>
    </row>
    <row r="377" spans="1:6" x14ac:dyDescent="0.3">
      <c r="A377" s="32">
        <v>44547</v>
      </c>
      <c r="B377" s="33">
        <v>21.79</v>
      </c>
      <c r="C377" s="4">
        <f t="shared" si="42"/>
        <v>15.237762237762238</v>
      </c>
      <c r="D377" s="2">
        <v>17.440000000000001</v>
      </c>
      <c r="E377" s="4">
        <f t="shared" si="44"/>
        <v>17.290000000000003</v>
      </c>
      <c r="F377" s="4">
        <f t="shared" si="43"/>
        <v>-2.0522377622377643</v>
      </c>
    </row>
    <row r="378" spans="1:6" x14ac:dyDescent="0.3">
      <c r="A378" s="32">
        <v>44548</v>
      </c>
      <c r="B378" s="33">
        <v>21.79</v>
      </c>
      <c r="C378" s="4">
        <f t="shared" si="42"/>
        <v>15.237762237762238</v>
      </c>
      <c r="D378" s="2">
        <v>17.440000000000001</v>
      </c>
      <c r="E378" s="4">
        <f t="shared" si="44"/>
        <v>17.290000000000003</v>
      </c>
      <c r="F378" s="4">
        <f t="shared" si="43"/>
        <v>-2.0522377622377643</v>
      </c>
    </row>
    <row r="379" spans="1:6" x14ac:dyDescent="0.3">
      <c r="A379" s="32">
        <v>44549</v>
      </c>
      <c r="B379" s="33">
        <v>21.79</v>
      </c>
      <c r="C379" s="4">
        <f t="shared" si="42"/>
        <v>15.237762237762238</v>
      </c>
      <c r="D379" s="2">
        <v>17.440000000000001</v>
      </c>
      <c r="E379" s="4">
        <f t="shared" si="44"/>
        <v>17.290000000000003</v>
      </c>
      <c r="F379" s="4">
        <f t="shared" si="43"/>
        <v>-2.0522377622377643</v>
      </c>
    </row>
    <row r="380" spans="1:6" x14ac:dyDescent="0.3">
      <c r="A380" s="32">
        <v>44550</v>
      </c>
      <c r="B380" s="33">
        <v>21.79</v>
      </c>
      <c r="C380" s="4">
        <f t="shared" si="42"/>
        <v>15.237762237762238</v>
      </c>
      <c r="D380" s="2">
        <v>17.34</v>
      </c>
      <c r="E380" s="4">
        <f t="shared" si="44"/>
        <v>17.190000000000001</v>
      </c>
      <c r="F380" s="4">
        <f t="shared" si="43"/>
        <v>-1.9522377622377629</v>
      </c>
    </row>
    <row r="381" spans="1:6" x14ac:dyDescent="0.3">
      <c r="A381" s="32">
        <v>44551</v>
      </c>
      <c r="B381" s="33">
        <v>21.79</v>
      </c>
      <c r="C381" s="4">
        <f t="shared" si="42"/>
        <v>15.237762237762238</v>
      </c>
      <c r="D381" s="2">
        <v>17.14</v>
      </c>
      <c r="E381" s="4">
        <f t="shared" si="44"/>
        <v>16.990000000000002</v>
      </c>
      <c r="F381" s="4">
        <f t="shared" si="43"/>
        <v>-1.7522377622377636</v>
      </c>
    </row>
    <row r="382" spans="1:6" x14ac:dyDescent="0.3">
      <c r="A382" s="32">
        <v>44552</v>
      </c>
      <c r="B382" s="33">
        <v>21.79</v>
      </c>
      <c r="C382" s="4">
        <f t="shared" si="42"/>
        <v>15.237762237762238</v>
      </c>
      <c r="D382" s="2">
        <v>17.34</v>
      </c>
      <c r="E382" s="4">
        <f t="shared" si="44"/>
        <v>17.190000000000001</v>
      </c>
      <c r="F382" s="4">
        <f>C382-E382</f>
        <v>-1.9522377622377629</v>
      </c>
    </row>
    <row r="383" spans="1:6" x14ac:dyDescent="0.3">
      <c r="A383" s="32">
        <v>44553</v>
      </c>
      <c r="B383" s="33">
        <v>21.79</v>
      </c>
      <c r="C383" s="4">
        <f t="shared" si="42"/>
        <v>15.237762237762238</v>
      </c>
      <c r="D383" s="2">
        <v>17.34</v>
      </c>
      <c r="E383" s="4">
        <f t="shared" si="44"/>
        <v>17.190000000000001</v>
      </c>
      <c r="F383" s="4">
        <f t="shared" ref="F383:F391" si="45">C383-E383</f>
        <v>-1.9522377622377629</v>
      </c>
    </row>
    <row r="384" spans="1:6" x14ac:dyDescent="0.3">
      <c r="A384" s="32">
        <v>44554</v>
      </c>
      <c r="B384" s="33">
        <v>21.79</v>
      </c>
      <c r="C384" s="4">
        <f t="shared" si="42"/>
        <v>15.237762237762238</v>
      </c>
      <c r="D384" s="2">
        <v>17.34</v>
      </c>
      <c r="E384" s="4">
        <f t="shared" si="44"/>
        <v>17.190000000000001</v>
      </c>
      <c r="F384" s="4">
        <f t="shared" si="45"/>
        <v>-1.9522377622377629</v>
      </c>
    </row>
    <row r="385" spans="1:6" x14ac:dyDescent="0.3">
      <c r="A385" s="32">
        <v>44555</v>
      </c>
      <c r="B385" s="33">
        <v>21.79</v>
      </c>
      <c r="C385" s="4">
        <f t="shared" si="42"/>
        <v>15.237762237762238</v>
      </c>
      <c r="D385" s="2">
        <v>17.34</v>
      </c>
      <c r="E385" s="4">
        <f t="shared" si="44"/>
        <v>17.190000000000001</v>
      </c>
      <c r="F385" s="4">
        <f t="shared" si="45"/>
        <v>-1.9522377622377629</v>
      </c>
    </row>
    <row r="386" spans="1:6" x14ac:dyDescent="0.3">
      <c r="A386" s="32">
        <v>44556</v>
      </c>
      <c r="B386" s="33">
        <v>21.79</v>
      </c>
      <c r="C386" s="4">
        <f t="shared" si="42"/>
        <v>15.237762237762238</v>
      </c>
      <c r="D386" s="2">
        <v>17.34</v>
      </c>
      <c r="E386" s="4">
        <f t="shared" si="44"/>
        <v>17.190000000000001</v>
      </c>
      <c r="F386" s="4">
        <f t="shared" si="45"/>
        <v>-1.9522377622377629</v>
      </c>
    </row>
    <row r="387" spans="1:6" x14ac:dyDescent="0.3">
      <c r="A387" s="32">
        <v>44557</v>
      </c>
      <c r="B387" s="33">
        <v>21.79</v>
      </c>
      <c r="C387" s="4">
        <f t="shared" si="42"/>
        <v>15.237762237762238</v>
      </c>
      <c r="D387" s="2">
        <v>17.59</v>
      </c>
      <c r="E387" s="4">
        <f t="shared" si="44"/>
        <v>17.440000000000001</v>
      </c>
      <c r="F387" s="4">
        <f t="shared" si="45"/>
        <v>-2.2022377622377629</v>
      </c>
    </row>
    <row r="388" spans="1:6" x14ac:dyDescent="0.3">
      <c r="A388" s="32">
        <v>44558</v>
      </c>
      <c r="B388" s="33">
        <v>21.79</v>
      </c>
      <c r="C388" s="4">
        <f t="shared" si="42"/>
        <v>15.237762237762238</v>
      </c>
      <c r="D388" s="2">
        <v>17.59</v>
      </c>
      <c r="E388" s="4">
        <f t="shared" si="44"/>
        <v>17.440000000000001</v>
      </c>
      <c r="F388" s="4">
        <f t="shared" si="45"/>
        <v>-2.2022377622377629</v>
      </c>
    </row>
    <row r="389" spans="1:6" x14ac:dyDescent="0.3">
      <c r="A389" s="32">
        <v>44559</v>
      </c>
      <c r="B389" s="33">
        <v>21.79</v>
      </c>
      <c r="C389" s="4">
        <f t="shared" si="42"/>
        <v>15.237762237762238</v>
      </c>
      <c r="D389" s="2">
        <v>17.59</v>
      </c>
      <c r="E389" s="4">
        <f t="shared" si="44"/>
        <v>17.440000000000001</v>
      </c>
      <c r="F389" s="4">
        <f t="shared" si="45"/>
        <v>-2.2022377622377629</v>
      </c>
    </row>
    <row r="390" spans="1:6" x14ac:dyDescent="0.3">
      <c r="A390" s="32">
        <v>44560</v>
      </c>
      <c r="B390" s="33">
        <v>21.79</v>
      </c>
      <c r="C390" s="4">
        <f t="shared" si="42"/>
        <v>15.237762237762238</v>
      </c>
      <c r="D390" s="2">
        <v>17.84</v>
      </c>
      <c r="E390" s="4">
        <f t="shared" si="44"/>
        <v>17.690000000000001</v>
      </c>
      <c r="F390" s="4">
        <f t="shared" si="45"/>
        <v>-2.4522377622377629</v>
      </c>
    </row>
    <row r="391" spans="1:6" ht="13.5" thickBot="1" x14ac:dyDescent="0.35">
      <c r="A391" s="34">
        <v>44561</v>
      </c>
      <c r="B391" s="35">
        <v>21.79</v>
      </c>
      <c r="C391" s="10">
        <f t="shared" si="42"/>
        <v>15.237762237762238</v>
      </c>
      <c r="D391" s="9">
        <v>17.84</v>
      </c>
      <c r="E391" s="10">
        <f t="shared" si="44"/>
        <v>17.690000000000001</v>
      </c>
      <c r="F391" s="10">
        <f t="shared" si="45"/>
        <v>-2.4522377622377629</v>
      </c>
    </row>
    <row r="392" spans="1:6" x14ac:dyDescent="0.3">
      <c r="A392" s="36" t="s">
        <v>13</v>
      </c>
      <c r="B392" s="37">
        <f>AVERAGE(B361:B391)</f>
        <v>21.789999999999996</v>
      </c>
      <c r="C392" s="37">
        <f t="shared" ref="C392:E392" si="46">AVERAGE(C361:C391)</f>
        <v>15.237762237762238</v>
      </c>
      <c r="D392" s="37">
        <f t="shared" si="46"/>
        <v>17.349677419354833</v>
      </c>
      <c r="E392" s="37">
        <f t="shared" si="46"/>
        <v>17.199677419354845</v>
      </c>
      <c r="F392" s="37">
        <f>AVERAGE(F361:F391)</f>
        <v>-1.9619151815926028</v>
      </c>
    </row>
    <row r="393" spans="1:6" x14ac:dyDescent="0.3">
      <c r="A393" s="63"/>
      <c r="B393" s="66"/>
      <c r="C393" s="66"/>
      <c r="D393" s="66"/>
      <c r="E393" s="66"/>
      <c r="F393" s="23"/>
    </row>
    <row r="394" spans="1:6" x14ac:dyDescent="0.3">
      <c r="A394" s="63"/>
      <c r="B394" s="66"/>
      <c r="C394" s="66"/>
      <c r="D394" s="66"/>
      <c r="E394" s="66"/>
      <c r="F394" s="23"/>
    </row>
    <row r="395" spans="1:6" customFormat="1" x14ac:dyDescent="0.25">
      <c r="A395" s="63"/>
      <c r="B395" s="63"/>
      <c r="C395" s="66"/>
      <c r="D395" s="66"/>
      <c r="E395" s="66"/>
      <c r="F395" s="66"/>
    </row>
    <row r="396" spans="1:6" x14ac:dyDescent="0.3">
      <c r="A396" s="65" t="s">
        <v>40</v>
      </c>
      <c r="B396" s="66"/>
      <c r="C396" s="66"/>
      <c r="D396" s="66"/>
      <c r="E396" s="66"/>
      <c r="F396" s="104"/>
    </row>
    <row r="397" spans="1:6" x14ac:dyDescent="0.3">
      <c r="A397" s="70" t="s">
        <v>53</v>
      </c>
      <c r="B397" s="71"/>
      <c r="C397" s="75"/>
      <c r="D397" s="75"/>
      <c r="E397" s="76"/>
      <c r="F397" s="77">
        <f>(F35+F66+F99+F131+F164+F196+F229+F262+F294+F327+F359+F392)/12</f>
        <v>-2.1659719715768118</v>
      </c>
    </row>
    <row r="398" spans="1:6" x14ac:dyDescent="0.3">
      <c r="A398" s="70" t="s">
        <v>52</v>
      </c>
      <c r="B398" s="71"/>
      <c r="C398" s="75"/>
      <c r="D398" s="75"/>
      <c r="E398" s="76"/>
      <c r="F398" s="77">
        <f>(F35+F66+F99+F131+F164+F196+F229+F262+F294+F327)/10</f>
        <v>-2.1422510715091376</v>
      </c>
    </row>
    <row r="399" spans="1:6" x14ac:dyDescent="0.3">
      <c r="A399" s="70" t="s">
        <v>41</v>
      </c>
      <c r="B399" s="71"/>
      <c r="C399" s="75"/>
      <c r="D399" s="75"/>
      <c r="E399" s="76"/>
      <c r="F399" s="77">
        <f>'Pris biogas vs bensin 2020'!F396</f>
        <v>4.224991854023926E-2</v>
      </c>
    </row>
    <row r="400" spans="1:6" x14ac:dyDescent="0.3">
      <c r="A400" s="70" t="s">
        <v>34</v>
      </c>
      <c r="B400" s="71"/>
      <c r="C400" s="75"/>
      <c r="D400" s="75"/>
      <c r="E400" s="76"/>
      <c r="F400" s="77">
        <f>'Pris biogas vs bensin 2019'!F393</f>
        <v>-1.3302490288982189</v>
      </c>
    </row>
    <row r="401" spans="1:6" x14ac:dyDescent="0.3">
      <c r="A401" s="70" t="s">
        <v>35</v>
      </c>
      <c r="B401" s="71"/>
      <c r="C401" s="75"/>
      <c r="D401" s="75"/>
      <c r="E401" s="76"/>
      <c r="F401" s="77">
        <f>'Pris biogas vs bensin 2018'!F393</f>
        <v>-1.5064235786614839</v>
      </c>
    </row>
    <row r="402" spans="1:6" x14ac:dyDescent="0.3">
      <c r="A402" s="70" t="s">
        <v>36</v>
      </c>
      <c r="B402" s="71"/>
      <c r="C402" s="75"/>
      <c r="D402" s="75"/>
      <c r="E402" s="76"/>
      <c r="F402" s="77">
        <f>'Pris biogas vs bensin 2017'!F393</f>
        <v>-0.77311984610372464</v>
      </c>
    </row>
  </sheetData>
  <mergeCells count="5">
    <mergeCell ref="A1:G1"/>
    <mergeCell ref="A2:A3"/>
    <mergeCell ref="B2:C2"/>
    <mergeCell ref="D2:E2"/>
    <mergeCell ref="F2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9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ColWidth="8.7265625" defaultRowHeight="13" x14ac:dyDescent="0.3"/>
  <cols>
    <col min="1" max="1" width="15.54296875" style="31" customWidth="1"/>
    <col min="2" max="2" width="10.54296875" style="31" customWidth="1"/>
    <col min="3" max="6" width="10.54296875" style="27" customWidth="1"/>
    <col min="7" max="16384" width="8.7265625" style="29"/>
  </cols>
  <sheetData>
    <row r="1" spans="1:7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x14ac:dyDescent="0.3">
      <c r="A2" s="118" t="s">
        <v>0</v>
      </c>
      <c r="B2" s="120" t="s">
        <v>1</v>
      </c>
      <c r="C2" s="121"/>
      <c r="D2" s="120" t="s">
        <v>33</v>
      </c>
      <c r="E2" s="121"/>
      <c r="F2" s="125" t="s">
        <v>45</v>
      </c>
    </row>
    <row r="3" spans="1:7" ht="60" customHeight="1" x14ac:dyDescent="0.3">
      <c r="A3" s="119"/>
      <c r="B3" s="57" t="s">
        <v>31</v>
      </c>
      <c r="C3" s="57" t="s">
        <v>32</v>
      </c>
      <c r="D3" s="57" t="s">
        <v>42</v>
      </c>
      <c r="E3" s="57" t="s">
        <v>43</v>
      </c>
      <c r="F3" s="126"/>
    </row>
    <row r="4" spans="1:7" x14ac:dyDescent="0.3">
      <c r="A4" s="32">
        <v>43831</v>
      </c>
      <c r="B4" s="4">
        <v>20.61</v>
      </c>
      <c r="C4" s="4">
        <f>B4/1.43</f>
        <v>14.412587412587413</v>
      </c>
      <c r="D4" s="2">
        <v>16.03</v>
      </c>
      <c r="E4" s="4">
        <f>D4-0.15</f>
        <v>15.88</v>
      </c>
      <c r="F4" s="4">
        <f>C4-E4</f>
        <v>-1.4674125874125874</v>
      </c>
    </row>
    <row r="5" spans="1:7" x14ac:dyDescent="0.3">
      <c r="A5" s="32">
        <v>43832</v>
      </c>
      <c r="B5" s="4">
        <v>20.61</v>
      </c>
      <c r="C5" s="4">
        <f t="shared" ref="C5:C34" si="0">B5/1.43</f>
        <v>14.412587412587413</v>
      </c>
      <c r="D5" s="2">
        <v>16.13</v>
      </c>
      <c r="E5" s="4">
        <f t="shared" ref="E5:E34" si="1">D5-0.15</f>
        <v>15.979999999999999</v>
      </c>
      <c r="F5" s="4">
        <f>C5-E5</f>
        <v>-1.5674125874125853</v>
      </c>
    </row>
    <row r="6" spans="1:7" x14ac:dyDescent="0.3">
      <c r="A6" s="32">
        <v>43833</v>
      </c>
      <c r="B6" s="4">
        <v>20.61</v>
      </c>
      <c r="C6" s="4">
        <f t="shared" si="0"/>
        <v>14.412587412587413</v>
      </c>
      <c r="D6" s="2">
        <v>16.13</v>
      </c>
      <c r="E6" s="4">
        <f t="shared" si="1"/>
        <v>15.979999999999999</v>
      </c>
      <c r="F6" s="4">
        <f t="shared" ref="F6:F69" si="2">C6-E6</f>
        <v>-1.5674125874125853</v>
      </c>
    </row>
    <row r="7" spans="1:7" x14ac:dyDescent="0.3">
      <c r="A7" s="32">
        <v>43834</v>
      </c>
      <c r="B7" s="4">
        <v>20.61</v>
      </c>
      <c r="C7" s="4">
        <f t="shared" si="0"/>
        <v>14.412587412587413</v>
      </c>
      <c r="D7" s="2">
        <v>16.13</v>
      </c>
      <c r="E7" s="4">
        <f t="shared" si="1"/>
        <v>15.979999999999999</v>
      </c>
      <c r="F7" s="4">
        <f t="shared" si="2"/>
        <v>-1.5674125874125853</v>
      </c>
    </row>
    <row r="8" spans="1:7" x14ac:dyDescent="0.3">
      <c r="A8" s="32">
        <v>43835</v>
      </c>
      <c r="B8" s="4">
        <v>20.61</v>
      </c>
      <c r="C8" s="4">
        <f t="shared" si="0"/>
        <v>14.412587412587413</v>
      </c>
      <c r="D8" s="2">
        <v>16.13</v>
      </c>
      <c r="E8" s="4">
        <f t="shared" si="1"/>
        <v>15.979999999999999</v>
      </c>
      <c r="F8" s="4">
        <f t="shared" si="2"/>
        <v>-1.5674125874125853</v>
      </c>
    </row>
    <row r="9" spans="1:7" x14ac:dyDescent="0.3">
      <c r="A9" s="32">
        <v>43836</v>
      </c>
      <c r="B9" s="4">
        <v>20.61</v>
      </c>
      <c r="C9" s="4">
        <f t="shared" si="0"/>
        <v>14.412587412587413</v>
      </c>
      <c r="D9" s="2">
        <v>16.13</v>
      </c>
      <c r="E9" s="4">
        <f t="shared" si="1"/>
        <v>15.979999999999999</v>
      </c>
      <c r="F9" s="4">
        <f t="shared" si="2"/>
        <v>-1.5674125874125853</v>
      </c>
    </row>
    <row r="10" spans="1:7" x14ac:dyDescent="0.3">
      <c r="A10" s="32">
        <v>43837</v>
      </c>
      <c r="B10" s="4">
        <v>20.61</v>
      </c>
      <c r="C10" s="4">
        <f t="shared" si="0"/>
        <v>14.412587412587413</v>
      </c>
      <c r="D10" s="2">
        <v>16.23</v>
      </c>
      <c r="E10" s="4">
        <f t="shared" si="1"/>
        <v>16.080000000000002</v>
      </c>
      <c r="F10" s="4">
        <f t="shared" si="2"/>
        <v>-1.6674125874125885</v>
      </c>
    </row>
    <row r="11" spans="1:7" x14ac:dyDescent="0.3">
      <c r="A11" s="32">
        <v>43838</v>
      </c>
      <c r="B11" s="4">
        <v>20.61</v>
      </c>
      <c r="C11" s="4">
        <f t="shared" si="0"/>
        <v>14.412587412587413</v>
      </c>
      <c r="D11" s="2">
        <v>16.13</v>
      </c>
      <c r="E11" s="4">
        <f t="shared" si="1"/>
        <v>15.979999999999999</v>
      </c>
      <c r="F11" s="4">
        <f t="shared" si="2"/>
        <v>-1.5674125874125853</v>
      </c>
    </row>
    <row r="12" spans="1:7" x14ac:dyDescent="0.3">
      <c r="A12" s="32">
        <v>43839</v>
      </c>
      <c r="B12" s="4">
        <v>20.61</v>
      </c>
      <c r="C12" s="4">
        <f t="shared" si="0"/>
        <v>14.412587412587413</v>
      </c>
      <c r="D12" s="2">
        <v>16.03</v>
      </c>
      <c r="E12" s="4">
        <f t="shared" si="1"/>
        <v>15.88</v>
      </c>
      <c r="F12" s="4">
        <f t="shared" si="2"/>
        <v>-1.4674125874125874</v>
      </c>
    </row>
    <row r="13" spans="1:7" x14ac:dyDescent="0.3">
      <c r="A13" s="32">
        <v>43840</v>
      </c>
      <c r="B13" s="4">
        <v>20.61</v>
      </c>
      <c r="C13" s="4">
        <f t="shared" si="0"/>
        <v>14.412587412587413</v>
      </c>
      <c r="D13" s="2">
        <v>16.03</v>
      </c>
      <c r="E13" s="4">
        <f t="shared" si="1"/>
        <v>15.88</v>
      </c>
      <c r="F13" s="4">
        <f t="shared" si="2"/>
        <v>-1.4674125874125874</v>
      </c>
    </row>
    <row r="14" spans="1:7" x14ac:dyDescent="0.3">
      <c r="A14" s="32">
        <v>43841</v>
      </c>
      <c r="B14" s="4">
        <v>20.61</v>
      </c>
      <c r="C14" s="4">
        <f t="shared" si="0"/>
        <v>14.412587412587413</v>
      </c>
      <c r="D14" s="2">
        <v>16.03</v>
      </c>
      <c r="E14" s="4">
        <f t="shared" si="1"/>
        <v>15.88</v>
      </c>
      <c r="F14" s="4">
        <f t="shared" si="2"/>
        <v>-1.4674125874125874</v>
      </c>
    </row>
    <row r="15" spans="1:7" x14ac:dyDescent="0.3">
      <c r="A15" s="32">
        <v>43842</v>
      </c>
      <c r="B15" s="4">
        <v>20.61</v>
      </c>
      <c r="C15" s="4">
        <f t="shared" si="0"/>
        <v>14.412587412587413</v>
      </c>
      <c r="D15" s="2">
        <v>16.03</v>
      </c>
      <c r="E15" s="4">
        <f t="shared" si="1"/>
        <v>15.88</v>
      </c>
      <c r="F15" s="4">
        <f t="shared" si="2"/>
        <v>-1.4674125874125874</v>
      </c>
    </row>
    <row r="16" spans="1:7" x14ac:dyDescent="0.3">
      <c r="A16" s="32">
        <v>43843</v>
      </c>
      <c r="B16" s="4">
        <v>20.61</v>
      </c>
      <c r="C16" s="4">
        <f t="shared" si="0"/>
        <v>14.412587412587413</v>
      </c>
      <c r="D16" s="2">
        <v>16.13</v>
      </c>
      <c r="E16" s="4">
        <f t="shared" si="1"/>
        <v>15.979999999999999</v>
      </c>
      <c r="F16" s="4">
        <f t="shared" si="2"/>
        <v>-1.5674125874125853</v>
      </c>
    </row>
    <row r="17" spans="1:6" x14ac:dyDescent="0.3">
      <c r="A17" s="32">
        <v>43844</v>
      </c>
      <c r="B17" s="4">
        <v>20.61</v>
      </c>
      <c r="C17" s="4">
        <f t="shared" si="0"/>
        <v>14.412587412587413</v>
      </c>
      <c r="D17" s="2">
        <v>15.98</v>
      </c>
      <c r="E17" s="4">
        <f t="shared" si="1"/>
        <v>15.83</v>
      </c>
      <c r="F17" s="4">
        <f t="shared" si="2"/>
        <v>-1.4174125874125867</v>
      </c>
    </row>
    <row r="18" spans="1:6" x14ac:dyDescent="0.3">
      <c r="A18" s="32">
        <v>43845</v>
      </c>
      <c r="B18" s="4">
        <v>20.61</v>
      </c>
      <c r="C18" s="4">
        <f t="shared" si="0"/>
        <v>14.412587412587413</v>
      </c>
      <c r="D18" s="2">
        <v>15.98</v>
      </c>
      <c r="E18" s="4">
        <f t="shared" si="1"/>
        <v>15.83</v>
      </c>
      <c r="F18" s="4">
        <f t="shared" si="2"/>
        <v>-1.4174125874125867</v>
      </c>
    </row>
    <row r="19" spans="1:6" x14ac:dyDescent="0.3">
      <c r="A19" s="32">
        <v>43846</v>
      </c>
      <c r="B19" s="4">
        <v>20.61</v>
      </c>
      <c r="C19" s="4">
        <f t="shared" si="0"/>
        <v>14.412587412587413</v>
      </c>
      <c r="D19" s="2">
        <v>16.18</v>
      </c>
      <c r="E19" s="4">
        <f t="shared" si="1"/>
        <v>16.03</v>
      </c>
      <c r="F19" s="4">
        <f t="shared" si="2"/>
        <v>-1.6174125874125878</v>
      </c>
    </row>
    <row r="20" spans="1:6" x14ac:dyDescent="0.3">
      <c r="A20" s="32">
        <v>43847</v>
      </c>
      <c r="B20" s="4">
        <v>20.61</v>
      </c>
      <c r="C20" s="4">
        <f t="shared" si="0"/>
        <v>14.412587412587413</v>
      </c>
      <c r="D20" s="2">
        <v>16.18</v>
      </c>
      <c r="E20" s="4">
        <f t="shared" si="1"/>
        <v>16.03</v>
      </c>
      <c r="F20" s="4">
        <f t="shared" si="2"/>
        <v>-1.6174125874125878</v>
      </c>
    </row>
    <row r="21" spans="1:6" x14ac:dyDescent="0.3">
      <c r="A21" s="32">
        <v>43848</v>
      </c>
      <c r="B21" s="4">
        <v>20.61</v>
      </c>
      <c r="C21" s="4">
        <f t="shared" si="0"/>
        <v>14.412587412587413</v>
      </c>
      <c r="D21" s="2">
        <v>16.18</v>
      </c>
      <c r="E21" s="4">
        <f t="shared" si="1"/>
        <v>16.03</v>
      </c>
      <c r="F21" s="4">
        <f t="shared" si="2"/>
        <v>-1.6174125874125878</v>
      </c>
    </row>
    <row r="22" spans="1:6" x14ac:dyDescent="0.3">
      <c r="A22" s="32">
        <v>43849</v>
      </c>
      <c r="B22" s="4">
        <v>20.61</v>
      </c>
      <c r="C22" s="4">
        <f t="shared" si="0"/>
        <v>14.412587412587413</v>
      </c>
      <c r="D22" s="2">
        <v>16.18</v>
      </c>
      <c r="E22" s="4">
        <f t="shared" si="1"/>
        <v>16.03</v>
      </c>
      <c r="F22" s="4">
        <f t="shared" si="2"/>
        <v>-1.6174125874125878</v>
      </c>
    </row>
    <row r="23" spans="1:6" x14ac:dyDescent="0.3">
      <c r="A23" s="32">
        <v>43850</v>
      </c>
      <c r="B23" s="4">
        <v>20.61</v>
      </c>
      <c r="C23" s="4">
        <f t="shared" si="0"/>
        <v>14.412587412587413</v>
      </c>
      <c r="D23" s="2">
        <v>16.18</v>
      </c>
      <c r="E23" s="4">
        <f t="shared" si="1"/>
        <v>16.03</v>
      </c>
      <c r="F23" s="4">
        <f t="shared" si="2"/>
        <v>-1.6174125874125878</v>
      </c>
    </row>
    <row r="24" spans="1:6" x14ac:dyDescent="0.3">
      <c r="A24" s="32">
        <v>43851</v>
      </c>
      <c r="B24" s="4">
        <v>20.61</v>
      </c>
      <c r="C24" s="4">
        <f t="shared" si="0"/>
        <v>14.412587412587413</v>
      </c>
      <c r="D24" s="2">
        <v>16.18</v>
      </c>
      <c r="E24" s="4">
        <f t="shared" si="1"/>
        <v>16.03</v>
      </c>
      <c r="F24" s="4">
        <f t="shared" si="2"/>
        <v>-1.6174125874125878</v>
      </c>
    </row>
    <row r="25" spans="1:6" x14ac:dyDescent="0.3">
      <c r="A25" s="32">
        <v>43852</v>
      </c>
      <c r="B25" s="4">
        <v>20.61</v>
      </c>
      <c r="C25" s="4">
        <f t="shared" si="0"/>
        <v>14.412587412587413</v>
      </c>
      <c r="D25" s="2">
        <v>16.23</v>
      </c>
      <c r="E25" s="4">
        <f t="shared" si="1"/>
        <v>16.080000000000002</v>
      </c>
      <c r="F25" s="4">
        <f t="shared" si="2"/>
        <v>-1.6674125874125885</v>
      </c>
    </row>
    <row r="26" spans="1:6" x14ac:dyDescent="0.3">
      <c r="A26" s="32">
        <v>43853</v>
      </c>
      <c r="B26" s="4">
        <v>20.61</v>
      </c>
      <c r="C26" s="4">
        <f t="shared" si="0"/>
        <v>14.412587412587413</v>
      </c>
      <c r="D26" s="2">
        <v>16.13</v>
      </c>
      <c r="E26" s="4">
        <f t="shared" si="1"/>
        <v>15.979999999999999</v>
      </c>
      <c r="F26" s="4">
        <f t="shared" si="2"/>
        <v>-1.5674125874125853</v>
      </c>
    </row>
    <row r="27" spans="1:6" x14ac:dyDescent="0.3">
      <c r="A27" s="32">
        <v>43854</v>
      </c>
      <c r="B27" s="4">
        <v>20.61</v>
      </c>
      <c r="C27" s="4">
        <f t="shared" si="0"/>
        <v>14.412587412587413</v>
      </c>
      <c r="D27" s="2">
        <v>15.98</v>
      </c>
      <c r="E27" s="4">
        <f t="shared" si="1"/>
        <v>15.83</v>
      </c>
      <c r="F27" s="4">
        <f t="shared" si="2"/>
        <v>-1.4174125874125867</v>
      </c>
    </row>
    <row r="28" spans="1:6" x14ac:dyDescent="0.3">
      <c r="A28" s="32">
        <v>43855</v>
      </c>
      <c r="B28" s="4">
        <v>20.61</v>
      </c>
      <c r="C28" s="4">
        <f t="shared" si="0"/>
        <v>14.412587412587413</v>
      </c>
      <c r="D28" s="2">
        <v>15.98</v>
      </c>
      <c r="E28" s="4">
        <f t="shared" si="1"/>
        <v>15.83</v>
      </c>
      <c r="F28" s="4">
        <f t="shared" si="2"/>
        <v>-1.4174125874125867</v>
      </c>
    </row>
    <row r="29" spans="1:6" x14ac:dyDescent="0.3">
      <c r="A29" s="32">
        <v>43856</v>
      </c>
      <c r="B29" s="4">
        <v>20.61</v>
      </c>
      <c r="C29" s="4">
        <f t="shared" si="0"/>
        <v>14.412587412587413</v>
      </c>
      <c r="D29" s="2">
        <v>15.98</v>
      </c>
      <c r="E29" s="4">
        <f t="shared" si="1"/>
        <v>15.83</v>
      </c>
      <c r="F29" s="4">
        <f t="shared" si="2"/>
        <v>-1.4174125874125867</v>
      </c>
    </row>
    <row r="30" spans="1:6" x14ac:dyDescent="0.3">
      <c r="A30" s="32">
        <v>43857</v>
      </c>
      <c r="B30" s="4">
        <v>20.61</v>
      </c>
      <c r="C30" s="4">
        <f t="shared" si="0"/>
        <v>14.412587412587413</v>
      </c>
      <c r="D30" s="2">
        <v>15.83</v>
      </c>
      <c r="E30" s="4">
        <f t="shared" si="1"/>
        <v>15.68</v>
      </c>
      <c r="F30" s="4">
        <f t="shared" si="2"/>
        <v>-1.2674125874125863</v>
      </c>
    </row>
    <row r="31" spans="1:6" x14ac:dyDescent="0.3">
      <c r="A31" s="32">
        <v>43858</v>
      </c>
      <c r="B31" s="4">
        <v>20.61</v>
      </c>
      <c r="C31" s="4">
        <f t="shared" si="0"/>
        <v>14.412587412587413</v>
      </c>
      <c r="D31" s="2">
        <v>15.63</v>
      </c>
      <c r="E31" s="4">
        <f t="shared" si="1"/>
        <v>15.48</v>
      </c>
      <c r="F31" s="4">
        <f t="shared" si="2"/>
        <v>-1.067412587412587</v>
      </c>
    </row>
    <row r="32" spans="1:6" x14ac:dyDescent="0.3">
      <c r="A32" s="32">
        <v>43859</v>
      </c>
      <c r="B32" s="4">
        <v>20.61</v>
      </c>
      <c r="C32" s="4">
        <f t="shared" si="0"/>
        <v>14.412587412587413</v>
      </c>
      <c r="D32" s="2">
        <v>15.63</v>
      </c>
      <c r="E32" s="4">
        <f t="shared" si="1"/>
        <v>15.48</v>
      </c>
      <c r="F32" s="4">
        <f t="shared" si="2"/>
        <v>-1.067412587412587</v>
      </c>
    </row>
    <row r="33" spans="1:6" x14ac:dyDescent="0.3">
      <c r="A33" s="32">
        <v>43860</v>
      </c>
      <c r="B33" s="4">
        <v>20.61</v>
      </c>
      <c r="C33" s="4">
        <f t="shared" si="0"/>
        <v>14.412587412587413</v>
      </c>
      <c r="D33" s="2">
        <v>15.73</v>
      </c>
      <c r="E33" s="4">
        <f t="shared" si="1"/>
        <v>15.58</v>
      </c>
      <c r="F33" s="4">
        <f t="shared" si="2"/>
        <v>-1.1674125874125867</v>
      </c>
    </row>
    <row r="34" spans="1:6" ht="13.5" thickBot="1" x14ac:dyDescent="0.35">
      <c r="A34" s="34">
        <v>43861</v>
      </c>
      <c r="B34" s="35">
        <v>20.61</v>
      </c>
      <c r="C34" s="10">
        <f t="shared" si="0"/>
        <v>14.412587412587413</v>
      </c>
      <c r="D34" s="9">
        <v>15.63</v>
      </c>
      <c r="E34" s="10">
        <f t="shared" si="1"/>
        <v>15.48</v>
      </c>
      <c r="F34" s="10">
        <f t="shared" si="2"/>
        <v>-1.067412587412587</v>
      </c>
    </row>
    <row r="35" spans="1:6" x14ac:dyDescent="0.3">
      <c r="A35" s="38" t="s">
        <v>29</v>
      </c>
      <c r="B35" s="6">
        <f t="shared" ref="B35:D35" si="3">AVERAGE(B4:B34)</f>
        <v>20.61000000000001</v>
      </c>
      <c r="C35" s="6">
        <f t="shared" si="3"/>
        <v>14.412587412587413</v>
      </c>
      <c r="D35" s="6">
        <f t="shared" si="3"/>
        <v>16.03483870967742</v>
      </c>
      <c r="E35" s="6">
        <f>AVERAGE(E4:E34)</f>
        <v>15.884838709677418</v>
      </c>
      <c r="F35" s="6">
        <f t="shared" si="2"/>
        <v>-1.4722512970900041</v>
      </c>
    </row>
    <row r="36" spans="1:6" x14ac:dyDescent="0.3">
      <c r="F36" s="104"/>
    </row>
    <row r="37" spans="1:6" x14ac:dyDescent="0.3">
      <c r="A37" s="56">
        <v>43862</v>
      </c>
      <c r="B37" s="2">
        <v>20.61</v>
      </c>
      <c r="C37" s="4">
        <f t="shared" ref="C37:C65" si="4">B37/1.43</f>
        <v>14.412587412587413</v>
      </c>
      <c r="D37" s="33">
        <v>15.53</v>
      </c>
      <c r="E37" s="33">
        <f>D37-0.15</f>
        <v>15.379999999999999</v>
      </c>
      <c r="F37" s="4">
        <f t="shared" si="2"/>
        <v>-0.96741258741258562</v>
      </c>
    </row>
    <row r="38" spans="1:6" x14ac:dyDescent="0.3">
      <c r="A38" s="56">
        <v>43863</v>
      </c>
      <c r="B38" s="2">
        <v>20.61</v>
      </c>
      <c r="C38" s="4">
        <f t="shared" si="4"/>
        <v>14.412587412587413</v>
      </c>
      <c r="D38" s="33">
        <v>15.53</v>
      </c>
      <c r="E38" s="33">
        <f t="shared" ref="E38:E65" si="5">D38-0.15</f>
        <v>15.379999999999999</v>
      </c>
      <c r="F38" s="4">
        <f t="shared" si="2"/>
        <v>-0.96741258741258562</v>
      </c>
    </row>
    <row r="39" spans="1:6" x14ac:dyDescent="0.3">
      <c r="A39" s="56">
        <v>43864</v>
      </c>
      <c r="B39" s="2">
        <v>20.61</v>
      </c>
      <c r="C39" s="4">
        <f t="shared" si="4"/>
        <v>14.412587412587413</v>
      </c>
      <c r="D39" s="33">
        <v>15.53</v>
      </c>
      <c r="E39" s="33">
        <f t="shared" si="5"/>
        <v>15.379999999999999</v>
      </c>
      <c r="F39" s="4">
        <f t="shared" si="2"/>
        <v>-0.96741258741258562</v>
      </c>
    </row>
    <row r="40" spans="1:6" x14ac:dyDescent="0.3">
      <c r="A40" s="56">
        <v>43865</v>
      </c>
      <c r="B40" s="2">
        <v>20.61</v>
      </c>
      <c r="C40" s="4">
        <f t="shared" si="4"/>
        <v>14.412587412587413</v>
      </c>
      <c r="D40" s="33">
        <v>15.43</v>
      </c>
      <c r="E40" s="33">
        <f t="shared" si="5"/>
        <v>15.28</v>
      </c>
      <c r="F40" s="4">
        <f t="shared" si="2"/>
        <v>-0.86741258741258598</v>
      </c>
    </row>
    <row r="41" spans="1:6" x14ac:dyDescent="0.3">
      <c r="A41" s="56">
        <v>43866</v>
      </c>
      <c r="B41" s="2">
        <v>20.61</v>
      </c>
      <c r="C41" s="4">
        <f t="shared" si="4"/>
        <v>14.412587412587413</v>
      </c>
      <c r="D41" s="33">
        <v>15.43</v>
      </c>
      <c r="E41" s="33">
        <f t="shared" si="5"/>
        <v>15.28</v>
      </c>
      <c r="F41" s="4">
        <f t="shared" si="2"/>
        <v>-0.86741258741258598</v>
      </c>
    </row>
    <row r="42" spans="1:6" x14ac:dyDescent="0.3">
      <c r="A42" s="56">
        <v>43867</v>
      </c>
      <c r="B42" s="2">
        <v>20.61</v>
      </c>
      <c r="C42" s="4">
        <f t="shared" si="4"/>
        <v>14.412587412587413</v>
      </c>
      <c r="D42" s="33">
        <v>15.43</v>
      </c>
      <c r="E42" s="33">
        <f t="shared" si="5"/>
        <v>15.28</v>
      </c>
      <c r="F42" s="4">
        <f t="shared" si="2"/>
        <v>-0.86741258741258598</v>
      </c>
    </row>
    <row r="43" spans="1:6" x14ac:dyDescent="0.3">
      <c r="A43" s="56">
        <v>43868</v>
      </c>
      <c r="B43" s="2">
        <v>20.61</v>
      </c>
      <c r="C43" s="4">
        <f t="shared" si="4"/>
        <v>14.412587412587413</v>
      </c>
      <c r="D43" s="33">
        <v>15.43</v>
      </c>
      <c r="E43" s="33">
        <f t="shared" si="5"/>
        <v>15.28</v>
      </c>
      <c r="F43" s="4">
        <f t="shared" si="2"/>
        <v>-0.86741258741258598</v>
      </c>
    </row>
    <row r="44" spans="1:6" x14ac:dyDescent="0.3">
      <c r="A44" s="56">
        <v>43869</v>
      </c>
      <c r="B44" s="2">
        <v>20.61</v>
      </c>
      <c r="C44" s="4">
        <f t="shared" si="4"/>
        <v>14.412587412587413</v>
      </c>
      <c r="D44" s="33">
        <v>15.43</v>
      </c>
      <c r="E44" s="33">
        <f t="shared" si="5"/>
        <v>15.28</v>
      </c>
      <c r="F44" s="4">
        <f t="shared" si="2"/>
        <v>-0.86741258741258598</v>
      </c>
    </row>
    <row r="45" spans="1:6" x14ac:dyDescent="0.3">
      <c r="A45" s="56">
        <v>43870</v>
      </c>
      <c r="B45" s="2">
        <v>20.61</v>
      </c>
      <c r="C45" s="4">
        <f t="shared" si="4"/>
        <v>14.412587412587413</v>
      </c>
      <c r="D45" s="33">
        <v>15.43</v>
      </c>
      <c r="E45" s="33">
        <f t="shared" si="5"/>
        <v>15.28</v>
      </c>
      <c r="F45" s="4">
        <f t="shared" si="2"/>
        <v>-0.86741258741258598</v>
      </c>
    </row>
    <row r="46" spans="1:6" x14ac:dyDescent="0.3">
      <c r="A46" s="56">
        <v>43871</v>
      </c>
      <c r="B46" s="2">
        <v>20.61</v>
      </c>
      <c r="C46" s="4">
        <f t="shared" si="4"/>
        <v>14.412587412587413</v>
      </c>
      <c r="D46" s="33">
        <v>15.53</v>
      </c>
      <c r="E46" s="33">
        <f t="shared" si="5"/>
        <v>15.379999999999999</v>
      </c>
      <c r="F46" s="4">
        <f t="shared" si="2"/>
        <v>-0.96741258741258562</v>
      </c>
    </row>
    <row r="47" spans="1:6" x14ac:dyDescent="0.3">
      <c r="A47" s="56">
        <v>43872</v>
      </c>
      <c r="B47" s="2">
        <v>20.61</v>
      </c>
      <c r="C47" s="4">
        <f t="shared" si="4"/>
        <v>14.412587412587413</v>
      </c>
      <c r="D47" s="33">
        <v>15.53</v>
      </c>
      <c r="E47" s="33">
        <f t="shared" si="5"/>
        <v>15.379999999999999</v>
      </c>
      <c r="F47" s="4">
        <f t="shared" si="2"/>
        <v>-0.96741258741258562</v>
      </c>
    </row>
    <row r="48" spans="1:6" x14ac:dyDescent="0.3">
      <c r="A48" s="56">
        <v>43873</v>
      </c>
      <c r="B48" s="2">
        <v>20.61</v>
      </c>
      <c r="C48" s="4">
        <f t="shared" si="4"/>
        <v>14.412587412587413</v>
      </c>
      <c r="D48" s="33">
        <v>15.43</v>
      </c>
      <c r="E48" s="33">
        <f t="shared" si="5"/>
        <v>15.28</v>
      </c>
      <c r="F48" s="4">
        <f t="shared" si="2"/>
        <v>-0.86741258741258598</v>
      </c>
    </row>
    <row r="49" spans="1:6" x14ac:dyDescent="0.3">
      <c r="A49" s="56">
        <v>43874</v>
      </c>
      <c r="B49" s="2">
        <v>20.61</v>
      </c>
      <c r="C49" s="4">
        <f t="shared" si="4"/>
        <v>14.412587412587413</v>
      </c>
      <c r="D49" s="33">
        <v>15.43</v>
      </c>
      <c r="E49" s="33">
        <f t="shared" si="5"/>
        <v>15.28</v>
      </c>
      <c r="F49" s="4">
        <f t="shared" si="2"/>
        <v>-0.86741258741258598</v>
      </c>
    </row>
    <row r="50" spans="1:6" x14ac:dyDescent="0.3">
      <c r="A50" s="56">
        <v>43875</v>
      </c>
      <c r="B50" s="2">
        <v>20.61</v>
      </c>
      <c r="C50" s="4">
        <f t="shared" si="4"/>
        <v>14.412587412587413</v>
      </c>
      <c r="D50" s="33">
        <v>15.53</v>
      </c>
      <c r="E50" s="33">
        <f t="shared" si="5"/>
        <v>15.379999999999999</v>
      </c>
      <c r="F50" s="4">
        <f t="shared" si="2"/>
        <v>-0.96741258741258562</v>
      </c>
    </row>
    <row r="51" spans="1:6" x14ac:dyDescent="0.3">
      <c r="A51" s="56">
        <v>43876</v>
      </c>
      <c r="B51" s="2">
        <v>20.61</v>
      </c>
      <c r="C51" s="4">
        <f t="shared" si="4"/>
        <v>14.412587412587413</v>
      </c>
      <c r="D51" s="33">
        <v>15.53</v>
      </c>
      <c r="E51" s="33">
        <f t="shared" si="5"/>
        <v>15.379999999999999</v>
      </c>
      <c r="F51" s="4">
        <f t="shared" si="2"/>
        <v>-0.96741258741258562</v>
      </c>
    </row>
    <row r="52" spans="1:6" x14ac:dyDescent="0.3">
      <c r="A52" s="56">
        <v>43877</v>
      </c>
      <c r="B52" s="2">
        <v>20.61</v>
      </c>
      <c r="C52" s="4">
        <f t="shared" si="4"/>
        <v>14.412587412587413</v>
      </c>
      <c r="D52" s="33">
        <v>15.53</v>
      </c>
      <c r="E52" s="33">
        <f t="shared" si="5"/>
        <v>15.379999999999999</v>
      </c>
      <c r="F52" s="4">
        <f t="shared" si="2"/>
        <v>-0.96741258741258562</v>
      </c>
    </row>
    <row r="53" spans="1:6" x14ac:dyDescent="0.3">
      <c r="A53" s="56">
        <v>43878</v>
      </c>
      <c r="B53" s="2">
        <v>20.61</v>
      </c>
      <c r="C53" s="4">
        <f t="shared" si="4"/>
        <v>14.412587412587413</v>
      </c>
      <c r="D53" s="33">
        <v>15.53</v>
      </c>
      <c r="E53" s="33">
        <f t="shared" si="5"/>
        <v>15.379999999999999</v>
      </c>
      <c r="F53" s="4">
        <f t="shared" si="2"/>
        <v>-0.96741258741258562</v>
      </c>
    </row>
    <row r="54" spans="1:6" x14ac:dyDescent="0.3">
      <c r="A54" s="56">
        <v>43879</v>
      </c>
      <c r="B54" s="2">
        <v>20.61</v>
      </c>
      <c r="C54" s="4">
        <f t="shared" si="4"/>
        <v>14.412587412587413</v>
      </c>
      <c r="D54" s="33">
        <v>15.53</v>
      </c>
      <c r="E54" s="33">
        <f t="shared" si="5"/>
        <v>15.379999999999999</v>
      </c>
      <c r="F54" s="4">
        <f t="shared" si="2"/>
        <v>-0.96741258741258562</v>
      </c>
    </row>
    <row r="55" spans="1:6" x14ac:dyDescent="0.3">
      <c r="A55" s="56">
        <v>43880</v>
      </c>
      <c r="B55" s="2">
        <v>20.61</v>
      </c>
      <c r="C55" s="4">
        <f t="shared" si="4"/>
        <v>14.412587412587413</v>
      </c>
      <c r="D55" s="33">
        <v>15.53</v>
      </c>
      <c r="E55" s="33">
        <f t="shared" si="5"/>
        <v>15.379999999999999</v>
      </c>
      <c r="F55" s="4">
        <f t="shared" si="2"/>
        <v>-0.96741258741258562</v>
      </c>
    </row>
    <row r="56" spans="1:6" x14ac:dyDescent="0.3">
      <c r="A56" s="56">
        <v>43881</v>
      </c>
      <c r="B56" s="2">
        <v>20.61</v>
      </c>
      <c r="C56" s="4">
        <f t="shared" si="4"/>
        <v>14.412587412587413</v>
      </c>
      <c r="D56" s="33">
        <v>15.78</v>
      </c>
      <c r="E56" s="33">
        <f t="shared" si="5"/>
        <v>15.629999999999999</v>
      </c>
      <c r="F56" s="4">
        <f t="shared" si="2"/>
        <v>-1.2174125874125856</v>
      </c>
    </row>
    <row r="57" spans="1:6" x14ac:dyDescent="0.3">
      <c r="A57" s="56">
        <v>43882</v>
      </c>
      <c r="B57" s="2">
        <v>20.61</v>
      </c>
      <c r="C57" s="4">
        <f t="shared" si="4"/>
        <v>14.412587412587413</v>
      </c>
      <c r="D57" s="33">
        <v>15.88</v>
      </c>
      <c r="E57" s="33">
        <f t="shared" si="5"/>
        <v>15.73</v>
      </c>
      <c r="F57" s="4">
        <f t="shared" si="2"/>
        <v>-1.317412587412587</v>
      </c>
    </row>
    <row r="58" spans="1:6" x14ac:dyDescent="0.3">
      <c r="A58" s="56">
        <v>43883</v>
      </c>
      <c r="B58" s="2">
        <v>20.61</v>
      </c>
      <c r="C58" s="4">
        <f t="shared" si="4"/>
        <v>14.412587412587413</v>
      </c>
      <c r="D58" s="33">
        <v>15.88</v>
      </c>
      <c r="E58" s="33">
        <f t="shared" si="5"/>
        <v>15.73</v>
      </c>
      <c r="F58" s="4">
        <f t="shared" si="2"/>
        <v>-1.317412587412587</v>
      </c>
    </row>
    <row r="59" spans="1:6" x14ac:dyDescent="0.3">
      <c r="A59" s="56">
        <v>43884</v>
      </c>
      <c r="B59" s="2">
        <v>20.61</v>
      </c>
      <c r="C59" s="4">
        <f t="shared" si="4"/>
        <v>14.412587412587413</v>
      </c>
      <c r="D59" s="33">
        <v>15.88</v>
      </c>
      <c r="E59" s="33">
        <f t="shared" si="5"/>
        <v>15.73</v>
      </c>
      <c r="F59" s="4">
        <f t="shared" si="2"/>
        <v>-1.317412587412587</v>
      </c>
    </row>
    <row r="60" spans="1:6" x14ac:dyDescent="0.3">
      <c r="A60" s="56">
        <v>43885</v>
      </c>
      <c r="B60" s="2">
        <v>20.61</v>
      </c>
      <c r="C60" s="4">
        <f t="shared" si="4"/>
        <v>14.412587412587413</v>
      </c>
      <c r="D60" s="33">
        <v>15.78</v>
      </c>
      <c r="E60" s="33">
        <f t="shared" si="5"/>
        <v>15.629999999999999</v>
      </c>
      <c r="F60" s="4">
        <f t="shared" si="2"/>
        <v>-1.2174125874125856</v>
      </c>
    </row>
    <row r="61" spans="1:6" x14ac:dyDescent="0.3">
      <c r="A61" s="56">
        <v>43886</v>
      </c>
      <c r="B61" s="2">
        <v>20.61</v>
      </c>
      <c r="C61" s="4">
        <f t="shared" si="4"/>
        <v>14.412587412587413</v>
      </c>
      <c r="D61" s="33">
        <v>15.63</v>
      </c>
      <c r="E61" s="33">
        <f t="shared" si="5"/>
        <v>15.48</v>
      </c>
      <c r="F61" s="4">
        <f t="shared" si="2"/>
        <v>-1.067412587412587</v>
      </c>
    </row>
    <row r="62" spans="1:6" x14ac:dyDescent="0.3">
      <c r="A62" s="56">
        <v>43887</v>
      </c>
      <c r="B62" s="2">
        <v>20.61</v>
      </c>
      <c r="C62" s="4">
        <f t="shared" si="4"/>
        <v>14.412587412587413</v>
      </c>
      <c r="D62" s="33">
        <v>15.53</v>
      </c>
      <c r="E62" s="33">
        <f t="shared" si="5"/>
        <v>15.379999999999999</v>
      </c>
      <c r="F62" s="4">
        <f t="shared" si="2"/>
        <v>-0.96741258741258562</v>
      </c>
    </row>
    <row r="63" spans="1:6" x14ac:dyDescent="0.3">
      <c r="A63" s="56">
        <v>43888</v>
      </c>
      <c r="B63" s="2">
        <v>20.61</v>
      </c>
      <c r="C63" s="4">
        <f t="shared" si="4"/>
        <v>14.412587412587413</v>
      </c>
      <c r="D63" s="33">
        <v>15.38</v>
      </c>
      <c r="E63" s="33">
        <f t="shared" si="5"/>
        <v>15.23</v>
      </c>
      <c r="F63" s="4">
        <f t="shared" si="2"/>
        <v>-0.81741258741258704</v>
      </c>
    </row>
    <row r="64" spans="1:6" x14ac:dyDescent="0.3">
      <c r="A64" s="56">
        <v>43889</v>
      </c>
      <c r="B64" s="2">
        <v>20.61</v>
      </c>
      <c r="C64" s="4">
        <f t="shared" si="4"/>
        <v>14.412587412587413</v>
      </c>
      <c r="D64" s="33">
        <v>15.08</v>
      </c>
      <c r="E64" s="33">
        <f t="shared" si="5"/>
        <v>14.93</v>
      </c>
      <c r="F64" s="4">
        <f t="shared" si="2"/>
        <v>-0.51741258741258633</v>
      </c>
    </row>
    <row r="65" spans="1:6" ht="13.5" thickBot="1" x14ac:dyDescent="0.35">
      <c r="A65" s="55">
        <v>43890</v>
      </c>
      <c r="B65" s="9">
        <v>20.61</v>
      </c>
      <c r="C65" s="10">
        <f t="shared" si="4"/>
        <v>14.412587412587413</v>
      </c>
      <c r="D65" s="35">
        <v>15.08</v>
      </c>
      <c r="E65" s="35">
        <f t="shared" si="5"/>
        <v>14.93</v>
      </c>
      <c r="F65" s="10">
        <f t="shared" si="2"/>
        <v>-0.51741258741258633</v>
      </c>
    </row>
    <row r="66" spans="1:6" x14ac:dyDescent="0.3">
      <c r="A66" s="36" t="s">
        <v>30</v>
      </c>
      <c r="B66" s="37">
        <f>AVERAGE(B37:B65)</f>
        <v>20.61000000000001</v>
      </c>
      <c r="C66" s="37">
        <f>AVERAGE(C37:C65)</f>
        <v>14.412587412587413</v>
      </c>
      <c r="D66" s="36">
        <v>15.52</v>
      </c>
      <c r="E66" s="36">
        <v>15.37</v>
      </c>
      <c r="F66" s="6">
        <f t="shared" si="2"/>
        <v>-0.95741258741258584</v>
      </c>
    </row>
    <row r="67" spans="1:6" x14ac:dyDescent="0.3">
      <c r="F67" s="104"/>
    </row>
    <row r="68" spans="1:6" x14ac:dyDescent="0.3">
      <c r="A68" s="32">
        <v>43891</v>
      </c>
      <c r="B68" s="4">
        <v>20.61</v>
      </c>
      <c r="C68" s="4">
        <f t="shared" ref="C68:C98" si="6">B68/1.43</f>
        <v>14.412587412587413</v>
      </c>
      <c r="D68" s="2">
        <v>15.08</v>
      </c>
      <c r="E68" s="4">
        <f>D68-0.15</f>
        <v>14.93</v>
      </c>
      <c r="F68" s="4">
        <f t="shared" si="2"/>
        <v>-0.51741258741258633</v>
      </c>
    </row>
    <row r="69" spans="1:6" x14ac:dyDescent="0.3">
      <c r="A69" s="32">
        <v>43892</v>
      </c>
      <c r="B69" s="4">
        <v>20.61</v>
      </c>
      <c r="C69" s="4">
        <f t="shared" si="6"/>
        <v>14.412587412587413</v>
      </c>
      <c r="D69" s="2">
        <v>14.93</v>
      </c>
      <c r="E69" s="4">
        <f t="shared" ref="E69:E98" si="7">D69-0.15</f>
        <v>14.78</v>
      </c>
      <c r="F69" s="4">
        <f t="shared" si="2"/>
        <v>-0.36741258741258598</v>
      </c>
    </row>
    <row r="70" spans="1:6" x14ac:dyDescent="0.3">
      <c r="A70" s="32">
        <v>43893</v>
      </c>
      <c r="B70" s="4">
        <v>20.61</v>
      </c>
      <c r="C70" s="4">
        <f t="shared" si="6"/>
        <v>14.412587412587413</v>
      </c>
      <c r="D70" s="2">
        <v>14.93</v>
      </c>
      <c r="E70" s="4">
        <f t="shared" si="7"/>
        <v>14.78</v>
      </c>
      <c r="F70" s="4">
        <f t="shared" ref="F70:F99" si="8">C70-E70</f>
        <v>-0.36741258741258598</v>
      </c>
    </row>
    <row r="71" spans="1:6" x14ac:dyDescent="0.3">
      <c r="A71" s="32">
        <v>43894</v>
      </c>
      <c r="B71" s="4">
        <v>20.61</v>
      </c>
      <c r="C71" s="4">
        <f t="shared" si="6"/>
        <v>14.412587412587413</v>
      </c>
      <c r="D71" s="2">
        <v>14.93</v>
      </c>
      <c r="E71" s="4">
        <f t="shared" si="7"/>
        <v>14.78</v>
      </c>
      <c r="F71" s="4">
        <f t="shared" si="8"/>
        <v>-0.36741258741258598</v>
      </c>
    </row>
    <row r="72" spans="1:6" x14ac:dyDescent="0.3">
      <c r="A72" s="32">
        <v>43895</v>
      </c>
      <c r="B72" s="4">
        <v>20.61</v>
      </c>
      <c r="C72" s="4">
        <f t="shared" si="6"/>
        <v>14.412587412587413</v>
      </c>
      <c r="D72" s="2">
        <v>14.93</v>
      </c>
      <c r="E72" s="4">
        <f t="shared" si="7"/>
        <v>14.78</v>
      </c>
      <c r="F72" s="4">
        <f t="shared" si="8"/>
        <v>-0.36741258741258598</v>
      </c>
    </row>
    <row r="73" spans="1:6" x14ac:dyDescent="0.3">
      <c r="A73" s="32">
        <v>43896</v>
      </c>
      <c r="B73" s="4">
        <v>20.61</v>
      </c>
      <c r="C73" s="4">
        <f t="shared" si="6"/>
        <v>14.412587412587413</v>
      </c>
      <c r="D73" s="2">
        <v>14.93</v>
      </c>
      <c r="E73" s="4">
        <f t="shared" si="7"/>
        <v>14.78</v>
      </c>
      <c r="F73" s="4">
        <f t="shared" si="8"/>
        <v>-0.36741258741258598</v>
      </c>
    </row>
    <row r="74" spans="1:6" x14ac:dyDescent="0.3">
      <c r="A74" s="32">
        <v>43897</v>
      </c>
      <c r="B74" s="4">
        <v>20.61</v>
      </c>
      <c r="C74" s="4">
        <f t="shared" si="6"/>
        <v>14.412587412587413</v>
      </c>
      <c r="D74" s="2">
        <v>14.93</v>
      </c>
      <c r="E74" s="4">
        <f t="shared" si="7"/>
        <v>14.78</v>
      </c>
      <c r="F74" s="4">
        <f t="shared" si="8"/>
        <v>-0.36741258741258598</v>
      </c>
    </row>
    <row r="75" spans="1:6" x14ac:dyDescent="0.3">
      <c r="A75" s="32">
        <v>43898</v>
      </c>
      <c r="B75" s="4">
        <v>20.61</v>
      </c>
      <c r="C75" s="4">
        <f t="shared" si="6"/>
        <v>14.412587412587413</v>
      </c>
      <c r="D75" s="2">
        <v>14.93</v>
      </c>
      <c r="E75" s="4">
        <f t="shared" si="7"/>
        <v>14.78</v>
      </c>
      <c r="F75" s="4">
        <f t="shared" si="8"/>
        <v>-0.36741258741258598</v>
      </c>
    </row>
    <row r="76" spans="1:6" x14ac:dyDescent="0.3">
      <c r="A76" s="32">
        <v>43899</v>
      </c>
      <c r="B76" s="4">
        <v>20.61</v>
      </c>
      <c r="C76" s="4">
        <f t="shared" si="6"/>
        <v>14.412587412587413</v>
      </c>
      <c r="D76" s="2">
        <v>14.58</v>
      </c>
      <c r="E76" s="4">
        <f t="shared" si="7"/>
        <v>14.43</v>
      </c>
      <c r="F76" s="4">
        <f t="shared" si="8"/>
        <v>-1.7412587412586333E-2</v>
      </c>
    </row>
    <row r="77" spans="1:6" x14ac:dyDescent="0.3">
      <c r="A77" s="32">
        <v>43900</v>
      </c>
      <c r="B77" s="4">
        <v>20.61</v>
      </c>
      <c r="C77" s="4">
        <f t="shared" si="6"/>
        <v>14.412587412587413</v>
      </c>
      <c r="D77" s="2">
        <v>14.23</v>
      </c>
      <c r="E77" s="4">
        <f t="shared" si="7"/>
        <v>14.08</v>
      </c>
      <c r="F77" s="4">
        <f t="shared" si="8"/>
        <v>0.33258741258741331</v>
      </c>
    </row>
    <row r="78" spans="1:6" x14ac:dyDescent="0.3">
      <c r="A78" s="32">
        <v>43901</v>
      </c>
      <c r="B78" s="4">
        <v>20.61</v>
      </c>
      <c r="C78" s="4">
        <f t="shared" si="6"/>
        <v>14.412587412587413</v>
      </c>
      <c r="D78" s="2">
        <v>14.23</v>
      </c>
      <c r="E78" s="4">
        <f t="shared" si="7"/>
        <v>14.08</v>
      </c>
      <c r="F78" s="4">
        <f t="shared" si="8"/>
        <v>0.33258741258741331</v>
      </c>
    </row>
    <row r="79" spans="1:6" x14ac:dyDescent="0.3">
      <c r="A79" s="32">
        <v>43902</v>
      </c>
      <c r="B79" s="4">
        <v>20.61</v>
      </c>
      <c r="C79" s="4">
        <f t="shared" si="6"/>
        <v>14.412587412587413</v>
      </c>
      <c r="D79" s="2">
        <v>13.98</v>
      </c>
      <c r="E79" s="4">
        <f t="shared" si="7"/>
        <v>13.83</v>
      </c>
      <c r="F79" s="4">
        <f t="shared" si="8"/>
        <v>0.58258741258741331</v>
      </c>
    </row>
    <row r="80" spans="1:6" x14ac:dyDescent="0.3">
      <c r="A80" s="32">
        <v>43903</v>
      </c>
      <c r="B80" s="4">
        <v>20.61</v>
      </c>
      <c r="C80" s="4">
        <f t="shared" si="6"/>
        <v>14.412587412587413</v>
      </c>
      <c r="D80" s="2">
        <v>13.63</v>
      </c>
      <c r="E80" s="4">
        <f t="shared" si="7"/>
        <v>13.48</v>
      </c>
      <c r="F80" s="4">
        <f t="shared" si="8"/>
        <v>0.93258741258741296</v>
      </c>
    </row>
    <row r="81" spans="1:6" x14ac:dyDescent="0.3">
      <c r="A81" s="32">
        <v>43904</v>
      </c>
      <c r="B81" s="4">
        <v>20.61</v>
      </c>
      <c r="C81" s="4">
        <f t="shared" si="6"/>
        <v>14.412587412587413</v>
      </c>
      <c r="D81" s="2">
        <v>13.63</v>
      </c>
      <c r="E81" s="4">
        <f t="shared" si="7"/>
        <v>13.48</v>
      </c>
      <c r="F81" s="4">
        <f t="shared" si="8"/>
        <v>0.93258741258741296</v>
      </c>
    </row>
    <row r="82" spans="1:6" x14ac:dyDescent="0.3">
      <c r="A82" s="32">
        <v>43905</v>
      </c>
      <c r="B82" s="4">
        <v>20.61</v>
      </c>
      <c r="C82" s="4">
        <f t="shared" si="6"/>
        <v>14.412587412587413</v>
      </c>
      <c r="D82" s="2">
        <v>13.63</v>
      </c>
      <c r="E82" s="4">
        <f t="shared" si="7"/>
        <v>13.48</v>
      </c>
      <c r="F82" s="4">
        <f t="shared" si="8"/>
        <v>0.93258741258741296</v>
      </c>
    </row>
    <row r="83" spans="1:6" x14ac:dyDescent="0.3">
      <c r="A83" s="32">
        <v>43906</v>
      </c>
      <c r="B83" s="4">
        <v>20.61</v>
      </c>
      <c r="C83" s="4">
        <f t="shared" si="6"/>
        <v>14.412587412587413</v>
      </c>
      <c r="D83" s="2">
        <v>13.43</v>
      </c>
      <c r="E83" s="4">
        <f t="shared" si="7"/>
        <v>13.28</v>
      </c>
      <c r="F83" s="4">
        <f t="shared" si="8"/>
        <v>1.132587412587414</v>
      </c>
    </row>
    <row r="84" spans="1:6" x14ac:dyDescent="0.3">
      <c r="A84" s="32">
        <v>43907</v>
      </c>
      <c r="B84" s="4">
        <v>20.61</v>
      </c>
      <c r="C84" s="4">
        <f t="shared" si="6"/>
        <v>14.412587412587413</v>
      </c>
      <c r="D84" s="2">
        <v>13.13</v>
      </c>
      <c r="E84" s="4">
        <f t="shared" si="7"/>
        <v>12.98</v>
      </c>
      <c r="F84" s="4">
        <f t="shared" si="8"/>
        <v>1.432587412587413</v>
      </c>
    </row>
    <row r="85" spans="1:6" x14ac:dyDescent="0.3">
      <c r="A85" s="32">
        <v>43908</v>
      </c>
      <c r="B85" s="4">
        <v>20.61</v>
      </c>
      <c r="C85" s="4">
        <f t="shared" si="6"/>
        <v>14.412587412587413</v>
      </c>
      <c r="D85" s="2">
        <v>13.13</v>
      </c>
      <c r="E85" s="4">
        <f t="shared" si="7"/>
        <v>12.98</v>
      </c>
      <c r="F85" s="4">
        <f t="shared" si="8"/>
        <v>1.432587412587413</v>
      </c>
    </row>
    <row r="86" spans="1:6" x14ac:dyDescent="0.3">
      <c r="A86" s="32">
        <v>43909</v>
      </c>
      <c r="B86" s="4">
        <v>20.61</v>
      </c>
      <c r="C86" s="4">
        <f t="shared" si="6"/>
        <v>14.412587412587413</v>
      </c>
      <c r="D86" s="2">
        <v>12.98</v>
      </c>
      <c r="E86" s="4">
        <f t="shared" si="7"/>
        <v>12.83</v>
      </c>
      <c r="F86" s="4">
        <f t="shared" si="8"/>
        <v>1.5825874125874133</v>
      </c>
    </row>
    <row r="87" spans="1:6" x14ac:dyDescent="0.3">
      <c r="A87" s="32">
        <v>43910</v>
      </c>
      <c r="B87" s="4">
        <v>20.61</v>
      </c>
      <c r="C87" s="4">
        <f t="shared" si="6"/>
        <v>14.412587412587413</v>
      </c>
      <c r="D87" s="2">
        <v>12.98</v>
      </c>
      <c r="E87" s="4">
        <f t="shared" si="7"/>
        <v>12.83</v>
      </c>
      <c r="F87" s="4">
        <f t="shared" si="8"/>
        <v>1.5825874125874133</v>
      </c>
    </row>
    <row r="88" spans="1:6" x14ac:dyDescent="0.3">
      <c r="A88" s="32">
        <v>43911</v>
      </c>
      <c r="B88" s="4">
        <v>20.61</v>
      </c>
      <c r="C88" s="4">
        <f t="shared" si="6"/>
        <v>14.412587412587413</v>
      </c>
      <c r="D88" s="2">
        <v>12.98</v>
      </c>
      <c r="E88" s="4">
        <f t="shared" si="7"/>
        <v>12.83</v>
      </c>
      <c r="F88" s="4">
        <f t="shared" si="8"/>
        <v>1.5825874125874133</v>
      </c>
    </row>
    <row r="89" spans="1:6" x14ac:dyDescent="0.3">
      <c r="A89" s="32">
        <v>43912</v>
      </c>
      <c r="B89" s="4">
        <v>20.61</v>
      </c>
      <c r="C89" s="4">
        <f t="shared" si="6"/>
        <v>14.412587412587413</v>
      </c>
      <c r="D89" s="2">
        <v>12.98</v>
      </c>
      <c r="E89" s="4">
        <f t="shared" si="7"/>
        <v>12.83</v>
      </c>
      <c r="F89" s="4">
        <f t="shared" si="8"/>
        <v>1.5825874125874133</v>
      </c>
    </row>
    <row r="90" spans="1:6" x14ac:dyDescent="0.3">
      <c r="A90" s="32">
        <v>43913</v>
      </c>
      <c r="B90" s="4">
        <v>20.61</v>
      </c>
      <c r="C90" s="4">
        <f t="shared" si="6"/>
        <v>14.412587412587413</v>
      </c>
      <c r="D90" s="2">
        <v>12.98</v>
      </c>
      <c r="E90" s="4">
        <f t="shared" si="7"/>
        <v>12.83</v>
      </c>
      <c r="F90" s="4">
        <f t="shared" si="8"/>
        <v>1.5825874125874133</v>
      </c>
    </row>
    <row r="91" spans="1:6" x14ac:dyDescent="0.3">
      <c r="A91" s="32">
        <v>43914</v>
      </c>
      <c r="B91" s="4">
        <v>20.61</v>
      </c>
      <c r="C91" s="4">
        <f t="shared" si="6"/>
        <v>14.412587412587413</v>
      </c>
      <c r="D91" s="2">
        <v>12.68</v>
      </c>
      <c r="E91" s="4">
        <f t="shared" si="7"/>
        <v>12.53</v>
      </c>
      <c r="F91" s="4">
        <f t="shared" si="8"/>
        <v>1.882587412587414</v>
      </c>
    </row>
    <row r="92" spans="1:6" x14ac:dyDescent="0.3">
      <c r="A92" s="32">
        <v>43915</v>
      </c>
      <c r="B92" s="4">
        <v>20.61</v>
      </c>
      <c r="C92" s="4">
        <f t="shared" si="6"/>
        <v>14.412587412587413</v>
      </c>
      <c r="D92" s="2">
        <v>12.68</v>
      </c>
      <c r="E92" s="4">
        <f t="shared" si="7"/>
        <v>12.53</v>
      </c>
      <c r="F92" s="4">
        <f t="shared" si="8"/>
        <v>1.882587412587414</v>
      </c>
    </row>
    <row r="93" spans="1:6" x14ac:dyDescent="0.3">
      <c r="A93" s="32">
        <v>43916</v>
      </c>
      <c r="B93" s="4">
        <v>20.61</v>
      </c>
      <c r="C93" s="4">
        <f t="shared" si="6"/>
        <v>14.412587412587413</v>
      </c>
      <c r="D93" s="2">
        <v>12.68</v>
      </c>
      <c r="E93" s="4">
        <f t="shared" si="7"/>
        <v>12.53</v>
      </c>
      <c r="F93" s="4">
        <f t="shared" si="8"/>
        <v>1.882587412587414</v>
      </c>
    </row>
    <row r="94" spans="1:6" x14ac:dyDescent="0.3">
      <c r="A94" s="32">
        <v>43917</v>
      </c>
      <c r="B94" s="4">
        <v>20.61</v>
      </c>
      <c r="C94" s="4">
        <f t="shared" si="6"/>
        <v>14.412587412587413</v>
      </c>
      <c r="D94" s="2">
        <v>12.78</v>
      </c>
      <c r="E94" s="4">
        <f t="shared" si="7"/>
        <v>12.629999999999999</v>
      </c>
      <c r="F94" s="4">
        <f t="shared" si="8"/>
        <v>1.7825874125874144</v>
      </c>
    </row>
    <row r="95" spans="1:6" x14ac:dyDescent="0.3">
      <c r="A95" s="32">
        <v>43918</v>
      </c>
      <c r="B95" s="4">
        <v>20.61</v>
      </c>
      <c r="C95" s="4">
        <f t="shared" si="6"/>
        <v>14.412587412587413</v>
      </c>
      <c r="D95" s="2">
        <v>12.78</v>
      </c>
      <c r="E95" s="4">
        <f t="shared" si="7"/>
        <v>12.629999999999999</v>
      </c>
      <c r="F95" s="4">
        <f t="shared" si="8"/>
        <v>1.7825874125874144</v>
      </c>
    </row>
    <row r="96" spans="1:6" x14ac:dyDescent="0.3">
      <c r="A96" s="32">
        <v>43919</v>
      </c>
      <c r="B96" s="4">
        <v>20.61</v>
      </c>
      <c r="C96" s="4">
        <f t="shared" si="6"/>
        <v>14.412587412587413</v>
      </c>
      <c r="D96" s="2">
        <v>12.78</v>
      </c>
      <c r="E96" s="4">
        <f t="shared" si="7"/>
        <v>12.629999999999999</v>
      </c>
      <c r="F96" s="4">
        <f t="shared" si="8"/>
        <v>1.7825874125874144</v>
      </c>
    </row>
    <row r="97" spans="1:6" x14ac:dyDescent="0.3">
      <c r="A97" s="32">
        <v>43920</v>
      </c>
      <c r="B97" s="4">
        <v>20.61</v>
      </c>
      <c r="C97" s="4">
        <f t="shared" si="6"/>
        <v>14.412587412587413</v>
      </c>
      <c r="D97" s="2">
        <v>12.68</v>
      </c>
      <c r="E97" s="4">
        <f t="shared" si="7"/>
        <v>12.53</v>
      </c>
      <c r="F97" s="4">
        <f t="shared" si="8"/>
        <v>1.882587412587414</v>
      </c>
    </row>
    <row r="98" spans="1:6" ht="13.5" thickBot="1" x14ac:dyDescent="0.35">
      <c r="A98" s="34">
        <v>43921</v>
      </c>
      <c r="B98" s="10">
        <v>20.61</v>
      </c>
      <c r="C98" s="10">
        <f t="shared" si="6"/>
        <v>14.412587412587413</v>
      </c>
      <c r="D98" s="9">
        <v>12.58</v>
      </c>
      <c r="E98" s="10">
        <f t="shared" si="7"/>
        <v>12.43</v>
      </c>
      <c r="F98" s="10">
        <f t="shared" si="8"/>
        <v>1.9825874125874137</v>
      </c>
    </row>
    <row r="99" spans="1:6" x14ac:dyDescent="0.3">
      <c r="A99" s="36" t="s">
        <v>4</v>
      </c>
      <c r="B99" s="37">
        <f>AVERAGE(B68:B98)</f>
        <v>20.61000000000001</v>
      </c>
      <c r="C99" s="37">
        <f t="shared" ref="C99:E99" si="9">AVERAGE(C68:C98)</f>
        <v>14.412587412587413</v>
      </c>
      <c r="D99" s="37">
        <f t="shared" si="9"/>
        <v>13.668709677419356</v>
      </c>
      <c r="E99" s="37">
        <f t="shared" si="9"/>
        <v>13.518709677419348</v>
      </c>
      <c r="F99" s="6">
        <f t="shared" si="8"/>
        <v>0.8938777351680649</v>
      </c>
    </row>
    <row r="100" spans="1:6" x14ac:dyDescent="0.3">
      <c r="A100" s="63"/>
      <c r="B100" s="66"/>
      <c r="C100" s="66"/>
      <c r="D100" s="66"/>
      <c r="E100" s="66"/>
      <c r="F100" s="23"/>
    </row>
    <row r="101" spans="1:6" customFormat="1" x14ac:dyDescent="0.3">
      <c r="A101" s="46">
        <v>43922</v>
      </c>
      <c r="B101" s="33">
        <v>20.61</v>
      </c>
      <c r="C101" s="4">
        <f t="shared" ref="C101:C130" si="10">B101/1.43</f>
        <v>14.412587412587413</v>
      </c>
      <c r="D101" s="2">
        <v>12.68</v>
      </c>
      <c r="E101" s="4">
        <f>D101-0.15</f>
        <v>12.53</v>
      </c>
      <c r="F101" s="4">
        <f t="shared" ref="F101:F130" si="11">C101-E101</f>
        <v>1.882587412587414</v>
      </c>
    </row>
    <row r="102" spans="1:6" customFormat="1" x14ac:dyDescent="0.3">
      <c r="A102" s="46">
        <v>43923</v>
      </c>
      <c r="B102" s="33">
        <v>20.61</v>
      </c>
      <c r="C102" s="4">
        <f t="shared" si="10"/>
        <v>14.412587412587413</v>
      </c>
      <c r="D102" s="2">
        <v>12.48</v>
      </c>
      <c r="E102" s="4">
        <f t="shared" ref="E102:E130" si="12">D102-0.15</f>
        <v>12.33</v>
      </c>
      <c r="F102" s="4">
        <f t="shared" si="11"/>
        <v>2.0825874125874133</v>
      </c>
    </row>
    <row r="103" spans="1:6" customFormat="1" x14ac:dyDescent="0.3">
      <c r="A103" s="46">
        <v>43924</v>
      </c>
      <c r="B103" s="33">
        <v>20.61</v>
      </c>
      <c r="C103" s="4">
        <f t="shared" si="10"/>
        <v>14.412587412587413</v>
      </c>
      <c r="D103" s="2">
        <v>12.73</v>
      </c>
      <c r="E103" s="4">
        <f t="shared" si="12"/>
        <v>12.58</v>
      </c>
      <c r="F103" s="4">
        <f t="shared" si="11"/>
        <v>1.8325874125874133</v>
      </c>
    </row>
    <row r="104" spans="1:6" customFormat="1" x14ac:dyDescent="0.3">
      <c r="A104" s="46">
        <v>43925</v>
      </c>
      <c r="B104" s="33">
        <v>20.61</v>
      </c>
      <c r="C104" s="4">
        <f t="shared" si="10"/>
        <v>14.412587412587413</v>
      </c>
      <c r="D104" s="2">
        <v>12.73</v>
      </c>
      <c r="E104" s="4">
        <f t="shared" si="12"/>
        <v>12.58</v>
      </c>
      <c r="F104" s="4">
        <f t="shared" si="11"/>
        <v>1.8325874125874133</v>
      </c>
    </row>
    <row r="105" spans="1:6" customFormat="1" x14ac:dyDescent="0.3">
      <c r="A105" s="46">
        <v>43926</v>
      </c>
      <c r="B105" s="33">
        <v>20.61</v>
      </c>
      <c r="C105" s="4">
        <f t="shared" si="10"/>
        <v>14.412587412587413</v>
      </c>
      <c r="D105" s="2">
        <v>12.73</v>
      </c>
      <c r="E105" s="4">
        <f t="shared" si="12"/>
        <v>12.58</v>
      </c>
      <c r="F105" s="4">
        <f t="shared" si="11"/>
        <v>1.8325874125874133</v>
      </c>
    </row>
    <row r="106" spans="1:6" customFormat="1" x14ac:dyDescent="0.3">
      <c r="A106" s="46">
        <v>43927</v>
      </c>
      <c r="B106" s="33">
        <v>20.61</v>
      </c>
      <c r="C106" s="4">
        <f t="shared" si="10"/>
        <v>14.412587412587413</v>
      </c>
      <c r="D106" s="2">
        <v>12.73</v>
      </c>
      <c r="E106" s="4">
        <f t="shared" si="12"/>
        <v>12.58</v>
      </c>
      <c r="F106" s="4">
        <f t="shared" si="11"/>
        <v>1.8325874125874133</v>
      </c>
    </row>
    <row r="107" spans="1:6" customFormat="1" x14ac:dyDescent="0.3">
      <c r="A107" s="46">
        <v>43928</v>
      </c>
      <c r="B107" s="33">
        <v>20.61</v>
      </c>
      <c r="C107" s="4">
        <f t="shared" si="10"/>
        <v>14.412587412587413</v>
      </c>
      <c r="D107" s="2">
        <v>12.73</v>
      </c>
      <c r="E107" s="4">
        <f t="shared" si="12"/>
        <v>12.58</v>
      </c>
      <c r="F107" s="4">
        <f t="shared" si="11"/>
        <v>1.8325874125874133</v>
      </c>
    </row>
    <row r="108" spans="1:6" customFormat="1" x14ac:dyDescent="0.3">
      <c r="A108" s="46">
        <v>43929</v>
      </c>
      <c r="B108" s="33">
        <v>20.61</v>
      </c>
      <c r="C108" s="4">
        <f t="shared" si="10"/>
        <v>14.412587412587413</v>
      </c>
      <c r="D108" s="2">
        <v>12.73</v>
      </c>
      <c r="E108" s="4">
        <f t="shared" si="12"/>
        <v>12.58</v>
      </c>
      <c r="F108" s="4">
        <f t="shared" si="11"/>
        <v>1.8325874125874133</v>
      </c>
    </row>
    <row r="109" spans="1:6" customFormat="1" x14ac:dyDescent="0.3">
      <c r="A109" s="46">
        <v>43930</v>
      </c>
      <c r="B109" s="33">
        <v>20.61</v>
      </c>
      <c r="C109" s="4">
        <f t="shared" si="10"/>
        <v>14.412587412587413</v>
      </c>
      <c r="D109" s="2">
        <v>12.73</v>
      </c>
      <c r="E109" s="4">
        <f t="shared" si="12"/>
        <v>12.58</v>
      </c>
      <c r="F109" s="4">
        <f t="shared" si="11"/>
        <v>1.8325874125874133</v>
      </c>
    </row>
    <row r="110" spans="1:6" customFormat="1" x14ac:dyDescent="0.3">
      <c r="A110" s="46">
        <v>43931</v>
      </c>
      <c r="B110" s="33">
        <v>20.61</v>
      </c>
      <c r="C110" s="4">
        <f t="shared" si="10"/>
        <v>14.412587412587413</v>
      </c>
      <c r="D110" s="2">
        <v>12.73</v>
      </c>
      <c r="E110" s="4">
        <f t="shared" si="12"/>
        <v>12.58</v>
      </c>
      <c r="F110" s="4">
        <f t="shared" si="11"/>
        <v>1.8325874125874133</v>
      </c>
    </row>
    <row r="111" spans="1:6" customFormat="1" x14ac:dyDescent="0.3">
      <c r="A111" s="46">
        <v>43932</v>
      </c>
      <c r="B111" s="33">
        <v>20.61</v>
      </c>
      <c r="C111" s="4">
        <f t="shared" si="10"/>
        <v>14.412587412587413</v>
      </c>
      <c r="D111" s="2">
        <v>12.73</v>
      </c>
      <c r="E111" s="4">
        <f t="shared" si="12"/>
        <v>12.58</v>
      </c>
      <c r="F111" s="4">
        <f t="shared" si="11"/>
        <v>1.8325874125874133</v>
      </c>
    </row>
    <row r="112" spans="1:6" customFormat="1" x14ac:dyDescent="0.3">
      <c r="A112" s="46">
        <v>43933</v>
      </c>
      <c r="B112" s="33">
        <v>20.61</v>
      </c>
      <c r="C112" s="4">
        <f t="shared" si="10"/>
        <v>14.412587412587413</v>
      </c>
      <c r="D112" s="2">
        <v>12.73</v>
      </c>
      <c r="E112" s="4">
        <f t="shared" si="12"/>
        <v>12.58</v>
      </c>
      <c r="F112" s="4">
        <f t="shared" si="11"/>
        <v>1.8325874125874133</v>
      </c>
    </row>
    <row r="113" spans="1:6" customFormat="1" x14ac:dyDescent="0.3">
      <c r="A113" s="46">
        <v>43934</v>
      </c>
      <c r="B113" s="33">
        <v>20.61</v>
      </c>
      <c r="C113" s="4">
        <f t="shared" si="10"/>
        <v>14.412587412587413</v>
      </c>
      <c r="D113" s="2">
        <v>12.73</v>
      </c>
      <c r="E113" s="4">
        <f t="shared" si="12"/>
        <v>12.58</v>
      </c>
      <c r="F113" s="4">
        <f t="shared" si="11"/>
        <v>1.8325874125874133</v>
      </c>
    </row>
    <row r="114" spans="1:6" customFormat="1" x14ac:dyDescent="0.3">
      <c r="A114" s="46">
        <v>43935</v>
      </c>
      <c r="B114" s="33">
        <v>20.61</v>
      </c>
      <c r="C114" s="4">
        <f t="shared" si="10"/>
        <v>14.412587412587413</v>
      </c>
      <c r="D114" s="2">
        <v>12.73</v>
      </c>
      <c r="E114" s="4">
        <f t="shared" si="12"/>
        <v>12.58</v>
      </c>
      <c r="F114" s="4">
        <f t="shared" si="11"/>
        <v>1.8325874125874133</v>
      </c>
    </row>
    <row r="115" spans="1:6" customFormat="1" x14ac:dyDescent="0.3">
      <c r="A115" s="46">
        <v>43936</v>
      </c>
      <c r="B115" s="33">
        <v>20.61</v>
      </c>
      <c r="C115" s="4">
        <f t="shared" si="10"/>
        <v>14.412587412587413</v>
      </c>
      <c r="D115" s="2">
        <v>12.63</v>
      </c>
      <c r="E115" s="4">
        <f t="shared" si="12"/>
        <v>12.48</v>
      </c>
      <c r="F115" s="4">
        <f t="shared" si="11"/>
        <v>1.932587412587413</v>
      </c>
    </row>
    <row r="116" spans="1:6" customFormat="1" x14ac:dyDescent="0.3">
      <c r="A116" s="46">
        <v>43937</v>
      </c>
      <c r="B116" s="33">
        <v>20.61</v>
      </c>
      <c r="C116" s="4">
        <f t="shared" si="10"/>
        <v>14.412587412587413</v>
      </c>
      <c r="D116" s="2">
        <v>12.63</v>
      </c>
      <c r="E116" s="4">
        <f t="shared" si="12"/>
        <v>12.48</v>
      </c>
      <c r="F116" s="4">
        <f t="shared" si="11"/>
        <v>1.932587412587413</v>
      </c>
    </row>
    <row r="117" spans="1:6" customFormat="1" x14ac:dyDescent="0.3">
      <c r="A117" s="46">
        <v>43938</v>
      </c>
      <c r="B117" s="33">
        <v>20.61</v>
      </c>
      <c r="C117" s="4">
        <f t="shared" si="10"/>
        <v>14.412587412587413</v>
      </c>
      <c r="D117" s="2">
        <v>12.73</v>
      </c>
      <c r="E117" s="4">
        <f t="shared" si="12"/>
        <v>12.58</v>
      </c>
      <c r="F117" s="4">
        <f t="shared" si="11"/>
        <v>1.8325874125874133</v>
      </c>
    </row>
    <row r="118" spans="1:6" customFormat="1" x14ac:dyDescent="0.3">
      <c r="A118" s="46">
        <v>43939</v>
      </c>
      <c r="B118" s="33">
        <v>20.61</v>
      </c>
      <c r="C118" s="4">
        <f t="shared" si="10"/>
        <v>14.412587412587413</v>
      </c>
      <c r="D118" s="2">
        <v>12.73</v>
      </c>
      <c r="E118" s="4">
        <f t="shared" si="12"/>
        <v>12.58</v>
      </c>
      <c r="F118" s="4">
        <f t="shared" si="11"/>
        <v>1.8325874125874133</v>
      </c>
    </row>
    <row r="119" spans="1:6" customFormat="1" x14ac:dyDescent="0.3">
      <c r="A119" s="46">
        <v>43940</v>
      </c>
      <c r="B119" s="33">
        <v>20.61</v>
      </c>
      <c r="C119" s="4">
        <f t="shared" si="10"/>
        <v>14.412587412587413</v>
      </c>
      <c r="D119" s="2">
        <v>12.73</v>
      </c>
      <c r="E119" s="4">
        <f t="shared" si="12"/>
        <v>12.58</v>
      </c>
      <c r="F119" s="4">
        <f t="shared" si="11"/>
        <v>1.8325874125874133</v>
      </c>
    </row>
    <row r="120" spans="1:6" customFormat="1" x14ac:dyDescent="0.3">
      <c r="A120" s="46">
        <v>43941</v>
      </c>
      <c r="B120" s="33">
        <v>20.61</v>
      </c>
      <c r="C120" s="4">
        <f t="shared" si="10"/>
        <v>14.412587412587413</v>
      </c>
      <c r="D120" s="2">
        <v>12.73</v>
      </c>
      <c r="E120" s="4">
        <f t="shared" si="12"/>
        <v>12.58</v>
      </c>
      <c r="F120" s="4">
        <f t="shared" si="11"/>
        <v>1.8325874125874133</v>
      </c>
    </row>
    <row r="121" spans="1:6" customFormat="1" x14ac:dyDescent="0.3">
      <c r="A121" s="46">
        <v>43942</v>
      </c>
      <c r="B121" s="33">
        <v>20.61</v>
      </c>
      <c r="C121" s="4">
        <f t="shared" si="10"/>
        <v>14.412587412587413</v>
      </c>
      <c r="D121" s="2">
        <v>12.63</v>
      </c>
      <c r="E121" s="4">
        <f t="shared" si="12"/>
        <v>12.48</v>
      </c>
      <c r="F121" s="4">
        <f t="shared" si="11"/>
        <v>1.932587412587413</v>
      </c>
    </row>
    <row r="122" spans="1:6" customFormat="1" x14ac:dyDescent="0.3">
      <c r="A122" s="46">
        <v>43943</v>
      </c>
      <c r="B122" s="33">
        <v>20.61</v>
      </c>
      <c r="C122" s="4">
        <f t="shared" si="10"/>
        <v>14.412587412587413</v>
      </c>
      <c r="D122" s="2">
        <v>12.28</v>
      </c>
      <c r="E122" s="4">
        <f t="shared" si="12"/>
        <v>12.129999999999999</v>
      </c>
      <c r="F122" s="4">
        <f t="shared" si="11"/>
        <v>2.2825874125874144</v>
      </c>
    </row>
    <row r="123" spans="1:6" customFormat="1" x14ac:dyDescent="0.3">
      <c r="A123" s="46">
        <v>43944</v>
      </c>
      <c r="B123" s="33">
        <v>20.61</v>
      </c>
      <c r="C123" s="4">
        <f t="shared" si="10"/>
        <v>14.412587412587413</v>
      </c>
      <c r="D123" s="2">
        <v>12.43</v>
      </c>
      <c r="E123" s="4">
        <f t="shared" si="12"/>
        <v>12.28</v>
      </c>
      <c r="F123" s="4">
        <f t="shared" si="11"/>
        <v>2.132587412587414</v>
      </c>
    </row>
    <row r="124" spans="1:6" customFormat="1" x14ac:dyDescent="0.3">
      <c r="A124" s="46">
        <v>43945</v>
      </c>
      <c r="B124" s="33">
        <v>20.61</v>
      </c>
      <c r="C124" s="4">
        <f t="shared" si="10"/>
        <v>14.412587412587413</v>
      </c>
      <c r="D124" s="2">
        <v>12.63</v>
      </c>
      <c r="E124" s="4">
        <f t="shared" si="12"/>
        <v>12.48</v>
      </c>
      <c r="F124" s="4">
        <f t="shared" si="11"/>
        <v>1.932587412587413</v>
      </c>
    </row>
    <row r="125" spans="1:6" customFormat="1" x14ac:dyDescent="0.3">
      <c r="A125" s="46">
        <v>43946</v>
      </c>
      <c r="B125" s="33">
        <v>20.61</v>
      </c>
      <c r="C125" s="4">
        <f t="shared" si="10"/>
        <v>14.412587412587413</v>
      </c>
      <c r="D125" s="2">
        <v>12.63</v>
      </c>
      <c r="E125" s="4">
        <f t="shared" si="12"/>
        <v>12.48</v>
      </c>
      <c r="F125" s="4">
        <f t="shared" si="11"/>
        <v>1.932587412587413</v>
      </c>
    </row>
    <row r="126" spans="1:6" customFormat="1" x14ac:dyDescent="0.3">
      <c r="A126" s="46">
        <v>43947</v>
      </c>
      <c r="B126" s="33">
        <v>20.61</v>
      </c>
      <c r="C126" s="4">
        <f t="shared" si="10"/>
        <v>14.412587412587413</v>
      </c>
      <c r="D126" s="2">
        <v>12.63</v>
      </c>
      <c r="E126" s="4">
        <f t="shared" si="12"/>
        <v>12.48</v>
      </c>
      <c r="F126" s="4">
        <f t="shared" si="11"/>
        <v>1.932587412587413</v>
      </c>
    </row>
    <row r="127" spans="1:6" customFormat="1" x14ac:dyDescent="0.3">
      <c r="A127" s="46">
        <v>43948</v>
      </c>
      <c r="B127" s="33">
        <v>20.61</v>
      </c>
      <c r="C127" s="4">
        <f t="shared" si="10"/>
        <v>14.412587412587413</v>
      </c>
      <c r="D127" s="2">
        <v>12.48</v>
      </c>
      <c r="E127" s="4">
        <f t="shared" si="12"/>
        <v>12.33</v>
      </c>
      <c r="F127" s="4">
        <f t="shared" si="11"/>
        <v>2.0825874125874133</v>
      </c>
    </row>
    <row r="128" spans="1:6" customFormat="1" x14ac:dyDescent="0.3">
      <c r="A128" s="46">
        <v>43949</v>
      </c>
      <c r="B128" s="33">
        <v>20.61</v>
      </c>
      <c r="C128" s="4">
        <f t="shared" si="10"/>
        <v>14.412587412587413</v>
      </c>
      <c r="D128" s="2">
        <v>12.48</v>
      </c>
      <c r="E128" s="4">
        <f t="shared" si="12"/>
        <v>12.33</v>
      </c>
      <c r="F128" s="4">
        <f t="shared" si="11"/>
        <v>2.0825874125874133</v>
      </c>
    </row>
    <row r="129" spans="1:6" customFormat="1" x14ac:dyDescent="0.3">
      <c r="A129" s="46">
        <v>43950</v>
      </c>
      <c r="B129" s="33">
        <v>20.61</v>
      </c>
      <c r="C129" s="4">
        <f t="shared" si="10"/>
        <v>14.412587412587413</v>
      </c>
      <c r="D129" s="2">
        <v>12.48</v>
      </c>
      <c r="E129" s="4">
        <f t="shared" si="12"/>
        <v>12.33</v>
      </c>
      <c r="F129" s="4">
        <f t="shared" si="11"/>
        <v>2.0825874125874133</v>
      </c>
    </row>
    <row r="130" spans="1:6" customFormat="1" ht="13.5" thickBot="1" x14ac:dyDescent="0.35">
      <c r="A130" s="47">
        <v>43951</v>
      </c>
      <c r="B130" s="35">
        <v>20.61</v>
      </c>
      <c r="C130" s="10">
        <f t="shared" si="10"/>
        <v>14.412587412587413</v>
      </c>
      <c r="D130" s="9">
        <v>12.63</v>
      </c>
      <c r="E130" s="10">
        <f t="shared" si="12"/>
        <v>12.48</v>
      </c>
      <c r="F130" s="10">
        <f t="shared" si="11"/>
        <v>1.932587412587413</v>
      </c>
    </row>
    <row r="131" spans="1:6" customFormat="1" x14ac:dyDescent="0.3">
      <c r="A131" s="36" t="s">
        <v>5</v>
      </c>
      <c r="B131" s="36">
        <f>AVERAGE(B101:B130)</f>
        <v>20.61000000000001</v>
      </c>
      <c r="C131" s="37">
        <f t="shared" ref="C131:E131" si="13">AVERAGE(C101:C130)</f>
        <v>14.412587412587413</v>
      </c>
      <c r="D131" s="37">
        <f t="shared" si="13"/>
        <v>12.646666666666667</v>
      </c>
      <c r="E131" s="37">
        <f t="shared" si="13"/>
        <v>12.496666666666668</v>
      </c>
      <c r="F131" s="6">
        <f>C131-E131</f>
        <v>1.9159207459207455</v>
      </c>
    </row>
    <row r="132" spans="1:6" x14ac:dyDescent="0.3">
      <c r="A132" s="63"/>
      <c r="B132" s="66"/>
      <c r="C132" s="66"/>
      <c r="D132" s="66"/>
      <c r="E132" s="66"/>
      <c r="F132" s="23"/>
    </row>
    <row r="133" spans="1:6" x14ac:dyDescent="0.3">
      <c r="A133" s="101">
        <v>43952</v>
      </c>
      <c r="B133" s="33">
        <v>20.61</v>
      </c>
      <c r="C133" s="4">
        <f t="shared" ref="C133:C163" si="14">B133/1.43</f>
        <v>14.412587412587413</v>
      </c>
      <c r="D133" s="100">
        <v>12.63</v>
      </c>
      <c r="E133" s="2">
        <f>D133-0.15</f>
        <v>12.48</v>
      </c>
      <c r="F133" s="4">
        <f>C133-E133</f>
        <v>1.932587412587413</v>
      </c>
    </row>
    <row r="134" spans="1:6" x14ac:dyDescent="0.3">
      <c r="A134" s="101">
        <v>43953</v>
      </c>
      <c r="B134" s="33">
        <v>20.61</v>
      </c>
      <c r="C134" s="4">
        <f t="shared" si="14"/>
        <v>14.412587412587413</v>
      </c>
      <c r="D134" s="100">
        <v>12.63</v>
      </c>
      <c r="E134" s="2">
        <f t="shared" ref="E134:E163" si="15">D134-0.15</f>
        <v>12.48</v>
      </c>
      <c r="F134" s="4">
        <f t="shared" ref="F134:F164" si="16">C134-E134</f>
        <v>1.932587412587413</v>
      </c>
    </row>
    <row r="135" spans="1:6" x14ac:dyDescent="0.3">
      <c r="A135" s="101">
        <v>43954</v>
      </c>
      <c r="B135" s="33">
        <v>20.61</v>
      </c>
      <c r="C135" s="4">
        <f t="shared" si="14"/>
        <v>14.412587412587413</v>
      </c>
      <c r="D135" s="100">
        <v>12.63</v>
      </c>
      <c r="E135" s="2">
        <f t="shared" si="15"/>
        <v>12.48</v>
      </c>
      <c r="F135" s="4">
        <f t="shared" si="16"/>
        <v>1.932587412587413</v>
      </c>
    </row>
    <row r="136" spans="1:6" x14ac:dyDescent="0.3">
      <c r="A136" s="101">
        <v>43955</v>
      </c>
      <c r="B136" s="33">
        <v>20.61</v>
      </c>
      <c r="C136" s="4">
        <f t="shared" si="14"/>
        <v>14.412587412587413</v>
      </c>
      <c r="D136" s="100">
        <v>12.63</v>
      </c>
      <c r="E136" s="2">
        <f t="shared" si="15"/>
        <v>12.48</v>
      </c>
      <c r="F136" s="4">
        <f t="shared" si="16"/>
        <v>1.932587412587413</v>
      </c>
    </row>
    <row r="137" spans="1:6" x14ac:dyDescent="0.3">
      <c r="A137" s="101">
        <v>43956</v>
      </c>
      <c r="B137" s="33">
        <v>20.61</v>
      </c>
      <c r="C137" s="4">
        <f t="shared" si="14"/>
        <v>14.412587412587413</v>
      </c>
      <c r="D137" s="100">
        <v>12.63</v>
      </c>
      <c r="E137" s="2">
        <f t="shared" si="15"/>
        <v>12.48</v>
      </c>
      <c r="F137" s="4">
        <f t="shared" si="16"/>
        <v>1.932587412587413</v>
      </c>
    </row>
    <row r="138" spans="1:6" x14ac:dyDescent="0.3">
      <c r="A138" s="101">
        <v>43957</v>
      </c>
      <c r="B138" s="33">
        <v>20.61</v>
      </c>
      <c r="C138" s="4">
        <f t="shared" si="14"/>
        <v>14.412587412587413</v>
      </c>
      <c r="D138" s="100">
        <v>12.88</v>
      </c>
      <c r="E138" s="2">
        <f t="shared" si="15"/>
        <v>12.73</v>
      </c>
      <c r="F138" s="4">
        <f t="shared" si="16"/>
        <v>1.682587412587413</v>
      </c>
    </row>
    <row r="139" spans="1:6" x14ac:dyDescent="0.3">
      <c r="A139" s="101">
        <v>43958</v>
      </c>
      <c r="B139" s="33">
        <v>20.61</v>
      </c>
      <c r="C139" s="4">
        <f t="shared" si="14"/>
        <v>14.412587412587413</v>
      </c>
      <c r="D139" s="100">
        <v>12.88</v>
      </c>
      <c r="E139" s="2">
        <f t="shared" si="15"/>
        <v>12.73</v>
      </c>
      <c r="F139" s="4">
        <f t="shared" si="16"/>
        <v>1.682587412587413</v>
      </c>
    </row>
    <row r="140" spans="1:6" x14ac:dyDescent="0.3">
      <c r="A140" s="101">
        <v>43959</v>
      </c>
      <c r="B140" s="33">
        <v>20.61</v>
      </c>
      <c r="C140" s="4">
        <f t="shared" si="14"/>
        <v>14.412587412587413</v>
      </c>
      <c r="D140" s="100">
        <v>13.13</v>
      </c>
      <c r="E140" s="2">
        <f t="shared" si="15"/>
        <v>12.98</v>
      </c>
      <c r="F140" s="4">
        <f t="shared" si="16"/>
        <v>1.432587412587413</v>
      </c>
    </row>
    <row r="141" spans="1:6" x14ac:dyDescent="0.3">
      <c r="A141" s="101">
        <v>43960</v>
      </c>
      <c r="B141" s="33">
        <v>20.61</v>
      </c>
      <c r="C141" s="4">
        <f t="shared" si="14"/>
        <v>14.412587412587413</v>
      </c>
      <c r="D141" s="100">
        <v>13.13</v>
      </c>
      <c r="E141" s="2">
        <f t="shared" si="15"/>
        <v>12.98</v>
      </c>
      <c r="F141" s="4">
        <f t="shared" si="16"/>
        <v>1.432587412587413</v>
      </c>
    </row>
    <row r="142" spans="1:6" x14ac:dyDescent="0.3">
      <c r="A142" s="101">
        <v>43961</v>
      </c>
      <c r="B142" s="33">
        <v>20.61</v>
      </c>
      <c r="C142" s="4">
        <f t="shared" si="14"/>
        <v>14.412587412587413</v>
      </c>
      <c r="D142" s="100">
        <v>13.13</v>
      </c>
      <c r="E142" s="2">
        <f t="shared" si="15"/>
        <v>12.98</v>
      </c>
      <c r="F142" s="4">
        <f t="shared" si="16"/>
        <v>1.432587412587413</v>
      </c>
    </row>
    <row r="143" spans="1:6" x14ac:dyDescent="0.3">
      <c r="A143" s="101">
        <v>43962</v>
      </c>
      <c r="B143" s="33">
        <v>20.61</v>
      </c>
      <c r="C143" s="4">
        <f t="shared" si="14"/>
        <v>14.412587412587413</v>
      </c>
      <c r="D143" s="100">
        <v>13.13</v>
      </c>
      <c r="E143" s="2">
        <f t="shared" si="15"/>
        <v>12.98</v>
      </c>
      <c r="F143" s="4">
        <f t="shared" si="16"/>
        <v>1.432587412587413</v>
      </c>
    </row>
    <row r="144" spans="1:6" x14ac:dyDescent="0.3">
      <c r="A144" s="101">
        <v>43963</v>
      </c>
      <c r="B144" s="33">
        <v>20.61</v>
      </c>
      <c r="C144" s="4">
        <f t="shared" si="14"/>
        <v>14.412587412587413</v>
      </c>
      <c r="D144" s="100">
        <v>13.23</v>
      </c>
      <c r="E144" s="2">
        <f t="shared" si="15"/>
        <v>13.08</v>
      </c>
      <c r="F144" s="4">
        <f t="shared" si="16"/>
        <v>1.3325874125874133</v>
      </c>
    </row>
    <row r="145" spans="1:6" x14ac:dyDescent="0.3">
      <c r="A145" s="101">
        <v>43964</v>
      </c>
      <c r="B145" s="33">
        <v>20.61</v>
      </c>
      <c r="C145" s="4">
        <f t="shared" si="14"/>
        <v>14.412587412587413</v>
      </c>
      <c r="D145" s="100">
        <v>13.23</v>
      </c>
      <c r="E145" s="2">
        <f t="shared" si="15"/>
        <v>13.08</v>
      </c>
      <c r="F145" s="4">
        <f t="shared" si="16"/>
        <v>1.3325874125874133</v>
      </c>
    </row>
    <row r="146" spans="1:6" x14ac:dyDescent="0.3">
      <c r="A146" s="101">
        <v>43965</v>
      </c>
      <c r="B146" s="33">
        <v>20.61</v>
      </c>
      <c r="C146" s="4">
        <f t="shared" si="14"/>
        <v>14.412587412587413</v>
      </c>
      <c r="D146" s="100">
        <v>13.23</v>
      </c>
      <c r="E146" s="2">
        <f t="shared" si="15"/>
        <v>13.08</v>
      </c>
      <c r="F146" s="4">
        <f t="shared" si="16"/>
        <v>1.3325874125874133</v>
      </c>
    </row>
    <row r="147" spans="1:6" x14ac:dyDescent="0.3">
      <c r="A147" s="101">
        <v>43966</v>
      </c>
      <c r="B147" s="33">
        <v>20.61</v>
      </c>
      <c r="C147" s="4">
        <f t="shared" si="14"/>
        <v>14.412587412587413</v>
      </c>
      <c r="D147" s="100">
        <v>13.23</v>
      </c>
      <c r="E147" s="2">
        <f t="shared" si="15"/>
        <v>13.08</v>
      </c>
      <c r="F147" s="4">
        <f t="shared" si="16"/>
        <v>1.3325874125874133</v>
      </c>
    </row>
    <row r="148" spans="1:6" x14ac:dyDescent="0.3">
      <c r="A148" s="101">
        <v>43967</v>
      </c>
      <c r="B148" s="33">
        <v>20.61</v>
      </c>
      <c r="C148" s="4">
        <f t="shared" si="14"/>
        <v>14.412587412587413</v>
      </c>
      <c r="D148" s="100">
        <v>13.23</v>
      </c>
      <c r="E148" s="2">
        <f t="shared" si="15"/>
        <v>13.08</v>
      </c>
      <c r="F148" s="4">
        <f t="shared" si="16"/>
        <v>1.3325874125874133</v>
      </c>
    </row>
    <row r="149" spans="1:6" x14ac:dyDescent="0.3">
      <c r="A149" s="101">
        <v>43968</v>
      </c>
      <c r="B149" s="33">
        <v>20.61</v>
      </c>
      <c r="C149" s="4">
        <f t="shared" si="14"/>
        <v>14.412587412587413</v>
      </c>
      <c r="D149" s="100">
        <v>13.23</v>
      </c>
      <c r="E149" s="2">
        <f t="shared" si="15"/>
        <v>13.08</v>
      </c>
      <c r="F149" s="4">
        <f t="shared" si="16"/>
        <v>1.3325874125874133</v>
      </c>
    </row>
    <row r="150" spans="1:6" x14ac:dyDescent="0.3">
      <c r="A150" s="101">
        <v>43969</v>
      </c>
      <c r="B150" s="33">
        <v>20.61</v>
      </c>
      <c r="C150" s="4">
        <f t="shared" si="14"/>
        <v>14.412587412587413</v>
      </c>
      <c r="D150" s="100">
        <v>13.38</v>
      </c>
      <c r="E150" s="2">
        <f t="shared" si="15"/>
        <v>13.23</v>
      </c>
      <c r="F150" s="4">
        <f t="shared" si="16"/>
        <v>1.182587412587413</v>
      </c>
    </row>
    <row r="151" spans="1:6" x14ac:dyDescent="0.3">
      <c r="A151" s="101">
        <v>43970</v>
      </c>
      <c r="B151" s="33">
        <v>20.61</v>
      </c>
      <c r="C151" s="4">
        <f t="shared" si="14"/>
        <v>14.412587412587413</v>
      </c>
      <c r="D151" s="100">
        <v>13.63</v>
      </c>
      <c r="E151" s="2">
        <f t="shared" si="15"/>
        <v>13.48</v>
      </c>
      <c r="F151" s="4">
        <f t="shared" si="16"/>
        <v>0.93258741258741296</v>
      </c>
    </row>
    <row r="152" spans="1:6" x14ac:dyDescent="0.3">
      <c r="A152" s="101">
        <v>43971</v>
      </c>
      <c r="B152" s="33">
        <v>20.61</v>
      </c>
      <c r="C152" s="4">
        <f t="shared" si="14"/>
        <v>14.412587412587413</v>
      </c>
      <c r="D152" s="100">
        <v>13.63</v>
      </c>
      <c r="E152" s="2">
        <f t="shared" si="15"/>
        <v>13.48</v>
      </c>
      <c r="F152" s="4">
        <f>C152-E152</f>
        <v>0.93258741258741296</v>
      </c>
    </row>
    <row r="153" spans="1:6" x14ac:dyDescent="0.3">
      <c r="A153" s="101">
        <v>43972</v>
      </c>
      <c r="B153" s="33">
        <v>20.61</v>
      </c>
      <c r="C153" s="4">
        <f t="shared" si="14"/>
        <v>14.412587412587413</v>
      </c>
      <c r="D153" s="100">
        <v>13.63</v>
      </c>
      <c r="E153" s="2">
        <f t="shared" si="15"/>
        <v>13.48</v>
      </c>
      <c r="F153" s="4">
        <f t="shared" si="16"/>
        <v>0.93258741258741296</v>
      </c>
    </row>
    <row r="154" spans="1:6" x14ac:dyDescent="0.3">
      <c r="A154" s="101">
        <v>43973</v>
      </c>
      <c r="B154" s="33">
        <v>20.61</v>
      </c>
      <c r="C154" s="4">
        <f t="shared" si="14"/>
        <v>14.412587412587413</v>
      </c>
      <c r="D154" s="100">
        <v>13.63</v>
      </c>
      <c r="E154" s="2">
        <f t="shared" si="15"/>
        <v>13.48</v>
      </c>
      <c r="F154" s="4">
        <f t="shared" si="16"/>
        <v>0.93258741258741296</v>
      </c>
    </row>
    <row r="155" spans="1:6" x14ac:dyDescent="0.3">
      <c r="A155" s="101">
        <v>43974</v>
      </c>
      <c r="B155" s="33">
        <v>20.61</v>
      </c>
      <c r="C155" s="4">
        <f t="shared" si="14"/>
        <v>14.412587412587413</v>
      </c>
      <c r="D155" s="100">
        <v>13.63</v>
      </c>
      <c r="E155" s="2">
        <f t="shared" si="15"/>
        <v>13.48</v>
      </c>
      <c r="F155" s="4">
        <f t="shared" si="16"/>
        <v>0.93258741258741296</v>
      </c>
    </row>
    <row r="156" spans="1:6" x14ac:dyDescent="0.3">
      <c r="A156" s="101">
        <v>43975</v>
      </c>
      <c r="B156" s="33">
        <v>20.61</v>
      </c>
      <c r="C156" s="4">
        <f t="shared" si="14"/>
        <v>14.412587412587413</v>
      </c>
      <c r="D156" s="100">
        <v>13.63</v>
      </c>
      <c r="E156" s="2">
        <f t="shared" si="15"/>
        <v>13.48</v>
      </c>
      <c r="F156" s="4">
        <f t="shared" si="16"/>
        <v>0.93258741258741296</v>
      </c>
    </row>
    <row r="157" spans="1:6" x14ac:dyDescent="0.3">
      <c r="A157" s="101">
        <v>43976</v>
      </c>
      <c r="B157" s="33">
        <v>20.61</v>
      </c>
      <c r="C157" s="4">
        <f t="shared" si="14"/>
        <v>14.412587412587413</v>
      </c>
      <c r="D157" s="100">
        <v>13.63</v>
      </c>
      <c r="E157" s="2">
        <f t="shared" si="15"/>
        <v>13.48</v>
      </c>
      <c r="F157" s="4">
        <f t="shared" si="16"/>
        <v>0.93258741258741296</v>
      </c>
    </row>
    <row r="158" spans="1:6" x14ac:dyDescent="0.3">
      <c r="A158" s="101">
        <v>43977</v>
      </c>
      <c r="B158" s="33">
        <v>20.61</v>
      </c>
      <c r="C158" s="4">
        <f t="shared" si="14"/>
        <v>14.412587412587413</v>
      </c>
      <c r="D158" s="100">
        <v>13.63</v>
      </c>
      <c r="E158" s="2">
        <f t="shared" si="15"/>
        <v>13.48</v>
      </c>
      <c r="F158" s="4">
        <f t="shared" si="16"/>
        <v>0.93258741258741296</v>
      </c>
    </row>
    <row r="159" spans="1:6" x14ac:dyDescent="0.3">
      <c r="A159" s="101">
        <v>43978</v>
      </c>
      <c r="B159" s="33">
        <v>20.61</v>
      </c>
      <c r="C159" s="4">
        <f t="shared" si="14"/>
        <v>14.412587412587413</v>
      </c>
      <c r="D159" s="100">
        <v>13.73</v>
      </c>
      <c r="E159" s="2">
        <f t="shared" si="15"/>
        <v>13.58</v>
      </c>
      <c r="F159" s="4">
        <f t="shared" si="16"/>
        <v>0.83258741258741331</v>
      </c>
    </row>
    <row r="160" spans="1:6" x14ac:dyDescent="0.3">
      <c r="A160" s="101">
        <v>43979</v>
      </c>
      <c r="B160" s="33">
        <v>20.61</v>
      </c>
      <c r="C160" s="4">
        <f t="shared" si="14"/>
        <v>14.412587412587413</v>
      </c>
      <c r="D160" s="100">
        <v>13.63</v>
      </c>
      <c r="E160" s="2">
        <f t="shared" si="15"/>
        <v>13.48</v>
      </c>
      <c r="F160" s="4">
        <f t="shared" si="16"/>
        <v>0.93258741258741296</v>
      </c>
    </row>
    <row r="161" spans="1:6" x14ac:dyDescent="0.3">
      <c r="A161" s="101">
        <v>43980</v>
      </c>
      <c r="B161" s="33">
        <v>20.61</v>
      </c>
      <c r="C161" s="4">
        <f t="shared" si="14"/>
        <v>14.412587412587413</v>
      </c>
      <c r="D161" s="100">
        <v>13.53</v>
      </c>
      <c r="E161" s="2">
        <f t="shared" si="15"/>
        <v>13.379999999999999</v>
      </c>
      <c r="F161" s="4">
        <f t="shared" si="16"/>
        <v>1.0325874125874144</v>
      </c>
    </row>
    <row r="162" spans="1:6" x14ac:dyDescent="0.3">
      <c r="A162" s="101">
        <v>43981</v>
      </c>
      <c r="B162" s="33">
        <v>20.61</v>
      </c>
      <c r="C162" s="4">
        <f t="shared" si="14"/>
        <v>14.412587412587413</v>
      </c>
      <c r="D162" s="100">
        <v>13.53</v>
      </c>
      <c r="E162" s="2">
        <f t="shared" si="15"/>
        <v>13.379999999999999</v>
      </c>
      <c r="F162" s="4">
        <f t="shared" si="16"/>
        <v>1.0325874125874144</v>
      </c>
    </row>
    <row r="163" spans="1:6" ht="13.5" thickBot="1" x14ac:dyDescent="0.35">
      <c r="A163" s="102">
        <v>43982</v>
      </c>
      <c r="B163" s="9">
        <v>20.61</v>
      </c>
      <c r="C163" s="10">
        <f t="shared" si="14"/>
        <v>14.412587412587413</v>
      </c>
      <c r="D163" s="103">
        <v>13.53</v>
      </c>
      <c r="E163" s="9">
        <f t="shared" si="15"/>
        <v>13.379999999999999</v>
      </c>
      <c r="F163" s="10">
        <f t="shared" si="16"/>
        <v>1.0325874125874144</v>
      </c>
    </row>
    <row r="164" spans="1:6" x14ac:dyDescent="0.3">
      <c r="A164" s="36" t="s">
        <v>6</v>
      </c>
      <c r="B164" s="37">
        <f t="shared" ref="B164:D164" si="17">AVERAGE(B133:B163)</f>
        <v>20.61000000000001</v>
      </c>
      <c r="C164" s="37">
        <f t="shared" si="17"/>
        <v>14.412587412587413</v>
      </c>
      <c r="D164" s="37">
        <f t="shared" si="17"/>
        <v>13.26387096774193</v>
      </c>
      <c r="E164" s="37">
        <f>AVERAGE(E133:E163)</f>
        <v>13.113870967741942</v>
      </c>
      <c r="F164" s="6">
        <f t="shared" si="16"/>
        <v>1.2987164448454713</v>
      </c>
    </row>
    <row r="165" spans="1:6" x14ac:dyDescent="0.3">
      <c r="A165" s="63"/>
      <c r="B165" s="66"/>
      <c r="C165" s="66"/>
      <c r="D165" s="66"/>
      <c r="E165" s="66"/>
      <c r="F165" s="104"/>
    </row>
    <row r="166" spans="1:6" x14ac:dyDescent="0.3">
      <c r="A166" s="101">
        <v>43983</v>
      </c>
      <c r="B166" s="33">
        <v>20.61</v>
      </c>
      <c r="C166" s="4">
        <f t="shared" ref="C166:C195" si="18">B166/1.43</f>
        <v>14.412587412587413</v>
      </c>
      <c r="D166" s="2">
        <v>13.53</v>
      </c>
      <c r="E166" s="2">
        <f>D166-0.15</f>
        <v>13.379999999999999</v>
      </c>
      <c r="F166" s="4">
        <f>C166-E166</f>
        <v>1.0325874125874144</v>
      </c>
    </row>
    <row r="167" spans="1:6" x14ac:dyDescent="0.3">
      <c r="A167" s="101">
        <v>43984</v>
      </c>
      <c r="B167" s="33">
        <v>20.61</v>
      </c>
      <c r="C167" s="4">
        <f t="shared" si="18"/>
        <v>14.412587412587413</v>
      </c>
      <c r="D167" s="2">
        <v>13.53</v>
      </c>
      <c r="E167" s="2">
        <f t="shared" ref="E167:E195" si="19">D167-0.15</f>
        <v>13.379999999999999</v>
      </c>
      <c r="F167" s="4">
        <f t="shared" ref="F167:F195" si="20">C167-E167</f>
        <v>1.0325874125874144</v>
      </c>
    </row>
    <row r="168" spans="1:6" x14ac:dyDescent="0.3">
      <c r="A168" s="101">
        <v>43985</v>
      </c>
      <c r="B168" s="33">
        <v>20.61</v>
      </c>
      <c r="C168" s="4">
        <f t="shared" si="18"/>
        <v>14.412587412587413</v>
      </c>
      <c r="D168" s="2">
        <v>13.73</v>
      </c>
      <c r="E168" s="2">
        <f t="shared" si="19"/>
        <v>13.58</v>
      </c>
      <c r="F168" s="4">
        <f t="shared" si="20"/>
        <v>0.83258741258741331</v>
      </c>
    </row>
    <row r="169" spans="1:6" x14ac:dyDescent="0.3">
      <c r="A169" s="101">
        <v>43986</v>
      </c>
      <c r="B169" s="33">
        <v>20.61</v>
      </c>
      <c r="C169" s="4">
        <f t="shared" si="18"/>
        <v>14.412587412587413</v>
      </c>
      <c r="D169" s="2">
        <v>13.73</v>
      </c>
      <c r="E169" s="2">
        <f t="shared" si="19"/>
        <v>13.58</v>
      </c>
      <c r="F169" s="4">
        <f t="shared" si="20"/>
        <v>0.83258741258741331</v>
      </c>
    </row>
    <row r="170" spans="1:6" x14ac:dyDescent="0.3">
      <c r="A170" s="101">
        <v>43987</v>
      </c>
      <c r="B170" s="33">
        <v>20.61</v>
      </c>
      <c r="C170" s="4">
        <f t="shared" si="18"/>
        <v>14.412587412587413</v>
      </c>
      <c r="D170" s="2">
        <v>13.83</v>
      </c>
      <c r="E170" s="2">
        <f t="shared" si="19"/>
        <v>13.68</v>
      </c>
      <c r="F170" s="4">
        <f t="shared" si="20"/>
        <v>0.73258741258741367</v>
      </c>
    </row>
    <row r="171" spans="1:6" x14ac:dyDescent="0.3">
      <c r="A171" s="101">
        <v>43988</v>
      </c>
      <c r="B171" s="33">
        <v>20.61</v>
      </c>
      <c r="C171" s="4">
        <f t="shared" si="18"/>
        <v>14.412587412587413</v>
      </c>
      <c r="D171" s="2">
        <v>13.83</v>
      </c>
      <c r="E171" s="2">
        <f t="shared" si="19"/>
        <v>13.68</v>
      </c>
      <c r="F171" s="4">
        <f t="shared" si="20"/>
        <v>0.73258741258741367</v>
      </c>
    </row>
    <row r="172" spans="1:6" x14ac:dyDescent="0.3">
      <c r="A172" s="101">
        <v>43989</v>
      </c>
      <c r="B172" s="33">
        <v>20.61</v>
      </c>
      <c r="C172" s="4">
        <f t="shared" si="18"/>
        <v>14.412587412587413</v>
      </c>
      <c r="D172" s="2">
        <v>13.83</v>
      </c>
      <c r="E172" s="2">
        <f t="shared" si="19"/>
        <v>13.68</v>
      </c>
      <c r="F172" s="4">
        <f t="shared" si="20"/>
        <v>0.73258741258741367</v>
      </c>
    </row>
    <row r="173" spans="1:6" x14ac:dyDescent="0.3">
      <c r="A173" s="101">
        <v>43990</v>
      </c>
      <c r="B173" s="33">
        <v>20.61</v>
      </c>
      <c r="C173" s="4">
        <f t="shared" si="18"/>
        <v>14.412587412587413</v>
      </c>
      <c r="D173" s="2">
        <v>13.98</v>
      </c>
      <c r="E173" s="2">
        <f t="shared" si="19"/>
        <v>13.83</v>
      </c>
      <c r="F173" s="4">
        <f t="shared" si="20"/>
        <v>0.58258741258741331</v>
      </c>
    </row>
    <row r="174" spans="1:6" x14ac:dyDescent="0.3">
      <c r="A174" s="101">
        <v>43991</v>
      </c>
      <c r="B174" s="33">
        <v>20.61</v>
      </c>
      <c r="C174" s="4">
        <f t="shared" si="18"/>
        <v>14.412587412587413</v>
      </c>
      <c r="D174" s="2">
        <v>13.98</v>
      </c>
      <c r="E174" s="2">
        <f t="shared" si="19"/>
        <v>13.83</v>
      </c>
      <c r="F174" s="4">
        <f t="shared" si="20"/>
        <v>0.58258741258741331</v>
      </c>
    </row>
    <row r="175" spans="1:6" x14ac:dyDescent="0.3">
      <c r="A175" s="101">
        <v>43992</v>
      </c>
      <c r="B175" s="33">
        <v>20.61</v>
      </c>
      <c r="C175" s="4">
        <f t="shared" si="18"/>
        <v>14.412587412587413</v>
      </c>
      <c r="D175" s="2">
        <v>13.98</v>
      </c>
      <c r="E175" s="2">
        <f t="shared" si="19"/>
        <v>13.83</v>
      </c>
      <c r="F175" s="4">
        <f t="shared" si="20"/>
        <v>0.58258741258741331</v>
      </c>
    </row>
    <row r="176" spans="1:6" x14ac:dyDescent="0.3">
      <c r="A176" s="101">
        <v>43993</v>
      </c>
      <c r="B176" s="33">
        <v>20.61</v>
      </c>
      <c r="C176" s="4">
        <f t="shared" si="18"/>
        <v>14.412587412587413</v>
      </c>
      <c r="D176" s="2">
        <v>13.98</v>
      </c>
      <c r="E176" s="2">
        <f t="shared" si="19"/>
        <v>13.83</v>
      </c>
      <c r="F176" s="4">
        <f t="shared" si="20"/>
        <v>0.58258741258741331</v>
      </c>
    </row>
    <row r="177" spans="1:6" x14ac:dyDescent="0.3">
      <c r="A177" s="101">
        <v>43994</v>
      </c>
      <c r="B177" s="33">
        <v>20.61</v>
      </c>
      <c r="C177" s="4">
        <f t="shared" si="18"/>
        <v>14.412587412587413</v>
      </c>
      <c r="D177" s="2">
        <v>13.98</v>
      </c>
      <c r="E177" s="2">
        <f t="shared" si="19"/>
        <v>13.83</v>
      </c>
      <c r="F177" s="4">
        <f t="shared" si="20"/>
        <v>0.58258741258741331</v>
      </c>
    </row>
    <row r="178" spans="1:6" x14ac:dyDescent="0.3">
      <c r="A178" s="101">
        <v>43995</v>
      </c>
      <c r="B178" s="33">
        <v>20.61</v>
      </c>
      <c r="C178" s="4">
        <f t="shared" si="18"/>
        <v>14.412587412587413</v>
      </c>
      <c r="D178" s="2">
        <v>13.98</v>
      </c>
      <c r="E178" s="2">
        <f t="shared" si="19"/>
        <v>13.83</v>
      </c>
      <c r="F178" s="4">
        <f t="shared" si="20"/>
        <v>0.58258741258741331</v>
      </c>
    </row>
    <row r="179" spans="1:6" x14ac:dyDescent="0.3">
      <c r="A179" s="101">
        <v>43996</v>
      </c>
      <c r="B179" s="33">
        <v>20.61</v>
      </c>
      <c r="C179" s="4">
        <f t="shared" si="18"/>
        <v>14.412587412587413</v>
      </c>
      <c r="D179" s="2">
        <v>13.98</v>
      </c>
      <c r="E179" s="2">
        <f t="shared" si="19"/>
        <v>13.83</v>
      </c>
      <c r="F179" s="4">
        <f t="shared" si="20"/>
        <v>0.58258741258741331</v>
      </c>
    </row>
    <row r="180" spans="1:6" x14ac:dyDescent="0.3">
      <c r="A180" s="101">
        <v>43997</v>
      </c>
      <c r="B180" s="33">
        <v>20.61</v>
      </c>
      <c r="C180" s="4">
        <f t="shared" si="18"/>
        <v>14.412587412587413</v>
      </c>
      <c r="D180" s="2">
        <v>13.98</v>
      </c>
      <c r="E180" s="2">
        <f t="shared" si="19"/>
        <v>13.83</v>
      </c>
      <c r="F180" s="4">
        <f t="shared" si="20"/>
        <v>0.58258741258741331</v>
      </c>
    </row>
    <row r="181" spans="1:6" x14ac:dyDescent="0.3">
      <c r="A181" s="101">
        <v>43998</v>
      </c>
      <c r="B181" s="33">
        <v>20.61</v>
      </c>
      <c r="C181" s="4">
        <f t="shared" si="18"/>
        <v>14.412587412587413</v>
      </c>
      <c r="D181" s="2">
        <v>13.98</v>
      </c>
      <c r="E181" s="2">
        <f t="shared" si="19"/>
        <v>13.83</v>
      </c>
      <c r="F181" s="4">
        <f t="shared" si="20"/>
        <v>0.58258741258741331</v>
      </c>
    </row>
    <row r="182" spans="1:6" x14ac:dyDescent="0.3">
      <c r="A182" s="101">
        <v>43999</v>
      </c>
      <c r="B182" s="33">
        <v>20.61</v>
      </c>
      <c r="C182" s="4">
        <f t="shared" si="18"/>
        <v>14.412587412587413</v>
      </c>
      <c r="D182" s="2">
        <v>14.08</v>
      </c>
      <c r="E182" s="2">
        <f t="shared" si="19"/>
        <v>13.93</v>
      </c>
      <c r="F182" s="4">
        <f t="shared" si="20"/>
        <v>0.48258741258741367</v>
      </c>
    </row>
    <row r="183" spans="1:6" x14ac:dyDescent="0.3">
      <c r="A183" s="101">
        <v>44000</v>
      </c>
      <c r="B183" s="33">
        <v>20.61</v>
      </c>
      <c r="C183" s="4">
        <f t="shared" si="18"/>
        <v>14.412587412587413</v>
      </c>
      <c r="D183" s="2">
        <v>14.08</v>
      </c>
      <c r="E183" s="2">
        <f t="shared" si="19"/>
        <v>13.93</v>
      </c>
      <c r="F183" s="4">
        <f t="shared" si="20"/>
        <v>0.48258741258741367</v>
      </c>
    </row>
    <row r="184" spans="1:6" x14ac:dyDescent="0.3">
      <c r="A184" s="101">
        <v>44001</v>
      </c>
      <c r="B184" s="33">
        <v>20.61</v>
      </c>
      <c r="C184" s="4">
        <f t="shared" si="18"/>
        <v>14.412587412587413</v>
      </c>
      <c r="D184" s="2">
        <v>14.08</v>
      </c>
      <c r="E184" s="2">
        <f t="shared" si="19"/>
        <v>13.93</v>
      </c>
      <c r="F184" s="4">
        <f t="shared" si="20"/>
        <v>0.48258741258741367</v>
      </c>
    </row>
    <row r="185" spans="1:6" x14ac:dyDescent="0.3">
      <c r="A185" s="101">
        <v>44002</v>
      </c>
      <c r="B185" s="33">
        <v>20.61</v>
      </c>
      <c r="C185" s="4">
        <f t="shared" si="18"/>
        <v>14.412587412587413</v>
      </c>
      <c r="D185" s="2">
        <v>14.08</v>
      </c>
      <c r="E185" s="2">
        <f t="shared" si="19"/>
        <v>13.93</v>
      </c>
      <c r="F185" s="4">
        <f t="shared" si="20"/>
        <v>0.48258741258741367</v>
      </c>
    </row>
    <row r="186" spans="1:6" x14ac:dyDescent="0.3">
      <c r="A186" s="101">
        <v>44003</v>
      </c>
      <c r="B186" s="33">
        <v>20.61</v>
      </c>
      <c r="C186" s="4">
        <f t="shared" si="18"/>
        <v>14.412587412587413</v>
      </c>
      <c r="D186" s="2">
        <v>14.08</v>
      </c>
      <c r="E186" s="2">
        <f t="shared" si="19"/>
        <v>13.93</v>
      </c>
      <c r="F186" s="4">
        <f t="shared" si="20"/>
        <v>0.48258741258741367</v>
      </c>
    </row>
    <row r="187" spans="1:6" x14ac:dyDescent="0.3">
      <c r="A187" s="101">
        <v>44004</v>
      </c>
      <c r="B187" s="33">
        <v>20.61</v>
      </c>
      <c r="C187" s="4">
        <f t="shared" si="18"/>
        <v>14.412587412587413</v>
      </c>
      <c r="D187" s="2">
        <v>14.33</v>
      </c>
      <c r="E187" s="2">
        <f t="shared" si="19"/>
        <v>14.18</v>
      </c>
      <c r="F187" s="4">
        <f t="shared" si="20"/>
        <v>0.23258741258741367</v>
      </c>
    </row>
    <row r="188" spans="1:6" x14ac:dyDescent="0.3">
      <c r="A188" s="101">
        <v>44005</v>
      </c>
      <c r="B188" s="33">
        <v>20.61</v>
      </c>
      <c r="C188" s="4">
        <f t="shared" si="18"/>
        <v>14.412587412587413</v>
      </c>
      <c r="D188" s="2">
        <v>14.33</v>
      </c>
      <c r="E188" s="2">
        <f t="shared" si="19"/>
        <v>14.18</v>
      </c>
      <c r="F188" s="4">
        <f t="shared" si="20"/>
        <v>0.23258741258741367</v>
      </c>
    </row>
    <row r="189" spans="1:6" x14ac:dyDescent="0.3">
      <c r="A189" s="101">
        <v>44006</v>
      </c>
      <c r="B189" s="33">
        <v>20.61</v>
      </c>
      <c r="C189" s="4">
        <f t="shared" si="18"/>
        <v>14.412587412587413</v>
      </c>
      <c r="D189" s="2">
        <v>14.48</v>
      </c>
      <c r="E189" s="2">
        <f t="shared" si="19"/>
        <v>14.33</v>
      </c>
      <c r="F189" s="4">
        <f>C189-E189</f>
        <v>8.2587412587413311E-2</v>
      </c>
    </row>
    <row r="190" spans="1:6" x14ac:dyDescent="0.3">
      <c r="A190" s="101">
        <v>44007</v>
      </c>
      <c r="B190" s="33">
        <v>20.61</v>
      </c>
      <c r="C190" s="4">
        <f t="shared" si="18"/>
        <v>14.412587412587413</v>
      </c>
      <c r="D190" s="2">
        <v>14.28</v>
      </c>
      <c r="E190" s="2">
        <f t="shared" si="19"/>
        <v>14.129999999999999</v>
      </c>
      <c r="F190" s="4">
        <f t="shared" si="20"/>
        <v>0.28258741258741438</v>
      </c>
    </row>
    <row r="191" spans="1:6" x14ac:dyDescent="0.3">
      <c r="A191" s="101">
        <v>44008</v>
      </c>
      <c r="B191" s="33">
        <v>20.61</v>
      </c>
      <c r="C191" s="4">
        <f t="shared" si="18"/>
        <v>14.412587412587413</v>
      </c>
      <c r="D191" s="2">
        <v>14.28</v>
      </c>
      <c r="E191" s="2">
        <f t="shared" si="19"/>
        <v>14.129999999999999</v>
      </c>
      <c r="F191" s="4">
        <f t="shared" si="20"/>
        <v>0.28258741258741438</v>
      </c>
    </row>
    <row r="192" spans="1:6" x14ac:dyDescent="0.3">
      <c r="A192" s="101">
        <v>44009</v>
      </c>
      <c r="B192" s="33">
        <v>20.61</v>
      </c>
      <c r="C192" s="4">
        <f t="shared" si="18"/>
        <v>14.412587412587413</v>
      </c>
      <c r="D192" s="2">
        <v>14.28</v>
      </c>
      <c r="E192" s="2">
        <f t="shared" si="19"/>
        <v>14.129999999999999</v>
      </c>
      <c r="F192" s="4">
        <f t="shared" si="20"/>
        <v>0.28258741258741438</v>
      </c>
    </row>
    <row r="193" spans="1:6" x14ac:dyDescent="0.3">
      <c r="A193" s="101">
        <v>44010</v>
      </c>
      <c r="B193" s="33">
        <v>20.61</v>
      </c>
      <c r="C193" s="4">
        <f t="shared" si="18"/>
        <v>14.412587412587413</v>
      </c>
      <c r="D193" s="2">
        <v>14.28</v>
      </c>
      <c r="E193" s="2">
        <f t="shared" si="19"/>
        <v>14.129999999999999</v>
      </c>
      <c r="F193" s="4">
        <f t="shared" si="20"/>
        <v>0.28258741258741438</v>
      </c>
    </row>
    <row r="194" spans="1:6" x14ac:dyDescent="0.3">
      <c r="A194" s="101">
        <v>44011</v>
      </c>
      <c r="B194" s="33">
        <v>20.61</v>
      </c>
      <c r="C194" s="4">
        <f t="shared" si="18"/>
        <v>14.412587412587413</v>
      </c>
      <c r="D194" s="2">
        <v>14.13</v>
      </c>
      <c r="E194" s="2">
        <f t="shared" si="19"/>
        <v>13.98</v>
      </c>
      <c r="F194" s="4">
        <f t="shared" si="20"/>
        <v>0.43258741258741296</v>
      </c>
    </row>
    <row r="195" spans="1:6" ht="13.5" thickBot="1" x14ac:dyDescent="0.35">
      <c r="A195" s="102">
        <v>44012</v>
      </c>
      <c r="B195" s="35">
        <v>20.61</v>
      </c>
      <c r="C195" s="10">
        <f t="shared" si="18"/>
        <v>14.412587412587413</v>
      </c>
      <c r="D195" s="9">
        <v>14.13</v>
      </c>
      <c r="E195" s="9">
        <f t="shared" si="19"/>
        <v>13.98</v>
      </c>
      <c r="F195" s="10">
        <f t="shared" si="20"/>
        <v>0.43258741258741296</v>
      </c>
    </row>
    <row r="196" spans="1:6" x14ac:dyDescent="0.3">
      <c r="A196" s="36" t="s">
        <v>7</v>
      </c>
      <c r="B196" s="37">
        <f>AVERAGE(B166:B195)</f>
        <v>20.61000000000001</v>
      </c>
      <c r="C196" s="37">
        <f t="shared" ref="C196:D196" si="21">AVERAGE(C166:C195)</f>
        <v>14.412587412587413</v>
      </c>
      <c r="D196" s="37">
        <f t="shared" si="21"/>
        <v>14.024999999999993</v>
      </c>
      <c r="E196" s="37">
        <f>AVERAGE(E166:E195)</f>
        <v>13.875000000000004</v>
      </c>
      <c r="F196" s="6">
        <f>C196-E196</f>
        <v>0.53758741258740983</v>
      </c>
    </row>
    <row r="198" spans="1:6" x14ac:dyDescent="0.3">
      <c r="A198" s="101">
        <v>44013</v>
      </c>
      <c r="B198" s="33">
        <v>20.61</v>
      </c>
      <c r="C198" s="4">
        <f t="shared" ref="C198:C228" si="22">B198/1.43</f>
        <v>14.412587412587413</v>
      </c>
      <c r="D198" s="2">
        <v>14.28</v>
      </c>
      <c r="E198" s="2">
        <f>D198-0.15</f>
        <v>14.129999999999999</v>
      </c>
      <c r="F198" s="4">
        <f>C198-E198</f>
        <v>0.28258741258741438</v>
      </c>
    </row>
    <row r="199" spans="1:6" x14ac:dyDescent="0.3">
      <c r="A199" s="101">
        <v>44014</v>
      </c>
      <c r="B199" s="33">
        <v>20.61</v>
      </c>
      <c r="C199" s="4">
        <f t="shared" si="22"/>
        <v>14.412587412587413</v>
      </c>
      <c r="D199" s="2">
        <v>14.28</v>
      </c>
      <c r="E199" s="2">
        <f t="shared" ref="E199:E228" si="23">D199-0.15</f>
        <v>14.129999999999999</v>
      </c>
      <c r="F199" s="4">
        <f t="shared" ref="F199:F216" si="24">C199-E199</f>
        <v>0.28258741258741438</v>
      </c>
    </row>
    <row r="200" spans="1:6" x14ac:dyDescent="0.3">
      <c r="A200" s="101">
        <v>44015</v>
      </c>
      <c r="B200" s="33">
        <v>20.61</v>
      </c>
      <c r="C200" s="4">
        <f t="shared" si="22"/>
        <v>14.412587412587413</v>
      </c>
      <c r="D200" s="2">
        <v>14.28</v>
      </c>
      <c r="E200" s="2">
        <f t="shared" si="23"/>
        <v>14.129999999999999</v>
      </c>
      <c r="F200" s="4">
        <f t="shared" si="24"/>
        <v>0.28258741258741438</v>
      </c>
    </row>
    <row r="201" spans="1:6" x14ac:dyDescent="0.3">
      <c r="A201" s="101">
        <v>44016</v>
      </c>
      <c r="B201" s="33">
        <v>20.61</v>
      </c>
      <c r="C201" s="4">
        <f t="shared" si="22"/>
        <v>14.412587412587413</v>
      </c>
      <c r="D201" s="2">
        <v>14.28</v>
      </c>
      <c r="E201" s="2">
        <f t="shared" si="23"/>
        <v>14.129999999999999</v>
      </c>
      <c r="F201" s="4">
        <f t="shared" si="24"/>
        <v>0.28258741258741438</v>
      </c>
    </row>
    <row r="202" spans="1:6" x14ac:dyDescent="0.3">
      <c r="A202" s="101">
        <v>44017</v>
      </c>
      <c r="B202" s="33">
        <v>20.61</v>
      </c>
      <c r="C202" s="4">
        <f t="shared" si="22"/>
        <v>14.412587412587413</v>
      </c>
      <c r="D202" s="2">
        <v>14.28</v>
      </c>
      <c r="E202" s="2">
        <f t="shared" si="23"/>
        <v>14.129999999999999</v>
      </c>
      <c r="F202" s="4">
        <f t="shared" si="24"/>
        <v>0.28258741258741438</v>
      </c>
    </row>
    <row r="203" spans="1:6" x14ac:dyDescent="0.3">
      <c r="A203" s="101">
        <v>44018</v>
      </c>
      <c r="B203" s="33">
        <v>20.61</v>
      </c>
      <c r="C203" s="4">
        <f t="shared" si="22"/>
        <v>14.412587412587413</v>
      </c>
      <c r="D203" s="2">
        <v>14.43</v>
      </c>
      <c r="E203" s="2">
        <f t="shared" si="23"/>
        <v>14.28</v>
      </c>
      <c r="F203" s="4">
        <f t="shared" si="24"/>
        <v>0.13258741258741402</v>
      </c>
    </row>
    <row r="204" spans="1:6" x14ac:dyDescent="0.3">
      <c r="A204" s="101">
        <v>44019</v>
      </c>
      <c r="B204" s="33">
        <v>20.61</v>
      </c>
      <c r="C204" s="4">
        <f t="shared" si="22"/>
        <v>14.412587412587413</v>
      </c>
      <c r="D204" s="2">
        <v>14.43</v>
      </c>
      <c r="E204" s="2">
        <f t="shared" si="23"/>
        <v>14.28</v>
      </c>
      <c r="F204" s="4">
        <f t="shared" si="24"/>
        <v>0.13258741258741402</v>
      </c>
    </row>
    <row r="205" spans="1:6" x14ac:dyDescent="0.3">
      <c r="A205" s="101">
        <v>44020</v>
      </c>
      <c r="B205" s="33">
        <v>20.61</v>
      </c>
      <c r="C205" s="4">
        <f t="shared" si="22"/>
        <v>14.412587412587413</v>
      </c>
      <c r="D205" s="2">
        <v>14.43</v>
      </c>
      <c r="E205" s="2">
        <f t="shared" si="23"/>
        <v>14.28</v>
      </c>
      <c r="F205" s="4">
        <f t="shared" si="24"/>
        <v>0.13258741258741402</v>
      </c>
    </row>
    <row r="206" spans="1:6" x14ac:dyDescent="0.3">
      <c r="A206" s="101">
        <v>44021</v>
      </c>
      <c r="B206" s="33">
        <v>20.61</v>
      </c>
      <c r="C206" s="4">
        <f t="shared" si="22"/>
        <v>14.412587412587413</v>
      </c>
      <c r="D206" s="2">
        <v>14.43</v>
      </c>
      <c r="E206" s="2">
        <f t="shared" si="23"/>
        <v>14.28</v>
      </c>
      <c r="F206" s="4">
        <f t="shared" si="24"/>
        <v>0.13258741258741402</v>
      </c>
    </row>
    <row r="207" spans="1:6" x14ac:dyDescent="0.3">
      <c r="A207" s="101">
        <v>44022</v>
      </c>
      <c r="B207" s="33">
        <v>20.61</v>
      </c>
      <c r="C207" s="4">
        <f t="shared" si="22"/>
        <v>14.412587412587413</v>
      </c>
      <c r="D207" s="2">
        <v>14.43</v>
      </c>
      <c r="E207" s="2">
        <f t="shared" si="23"/>
        <v>14.28</v>
      </c>
      <c r="F207" s="4">
        <f t="shared" si="24"/>
        <v>0.13258741258741402</v>
      </c>
    </row>
    <row r="208" spans="1:6" x14ac:dyDescent="0.3">
      <c r="A208" s="101">
        <v>44023</v>
      </c>
      <c r="B208" s="33">
        <v>20.61</v>
      </c>
      <c r="C208" s="4">
        <f t="shared" si="22"/>
        <v>14.412587412587413</v>
      </c>
      <c r="D208" s="2">
        <v>14.43</v>
      </c>
      <c r="E208" s="2">
        <f t="shared" si="23"/>
        <v>14.28</v>
      </c>
      <c r="F208" s="4">
        <f t="shared" si="24"/>
        <v>0.13258741258741402</v>
      </c>
    </row>
    <row r="209" spans="1:6" x14ac:dyDescent="0.3">
      <c r="A209" s="101">
        <v>44024</v>
      </c>
      <c r="B209" s="33">
        <v>20.61</v>
      </c>
      <c r="C209" s="4">
        <f t="shared" si="22"/>
        <v>14.412587412587413</v>
      </c>
      <c r="D209" s="2">
        <v>14.43</v>
      </c>
      <c r="E209" s="2">
        <f t="shared" si="23"/>
        <v>14.28</v>
      </c>
      <c r="F209" s="4">
        <f t="shared" si="24"/>
        <v>0.13258741258741402</v>
      </c>
    </row>
    <row r="210" spans="1:6" x14ac:dyDescent="0.3">
      <c r="A210" s="101">
        <v>44025</v>
      </c>
      <c r="B210" s="33">
        <v>20.61</v>
      </c>
      <c r="C210" s="4">
        <f t="shared" si="22"/>
        <v>14.412587412587413</v>
      </c>
      <c r="D210" s="2">
        <v>14.43</v>
      </c>
      <c r="E210" s="2">
        <f t="shared" si="23"/>
        <v>14.28</v>
      </c>
      <c r="F210" s="4">
        <f t="shared" si="24"/>
        <v>0.13258741258741402</v>
      </c>
    </row>
    <row r="211" spans="1:6" x14ac:dyDescent="0.3">
      <c r="A211" s="101">
        <v>44026</v>
      </c>
      <c r="B211" s="33">
        <v>20.61</v>
      </c>
      <c r="C211" s="4">
        <f t="shared" si="22"/>
        <v>14.412587412587413</v>
      </c>
      <c r="D211" s="2">
        <v>14.33</v>
      </c>
      <c r="E211" s="2">
        <f t="shared" si="23"/>
        <v>14.18</v>
      </c>
      <c r="F211" s="4">
        <f t="shared" si="24"/>
        <v>0.23258741258741367</v>
      </c>
    </row>
    <row r="212" spans="1:6" x14ac:dyDescent="0.3">
      <c r="A212" s="101">
        <v>44027</v>
      </c>
      <c r="B212" s="33">
        <v>20.61</v>
      </c>
      <c r="C212" s="4">
        <f t="shared" si="22"/>
        <v>14.412587412587413</v>
      </c>
      <c r="D212" s="2">
        <v>14.33</v>
      </c>
      <c r="E212" s="2">
        <f t="shared" si="23"/>
        <v>14.18</v>
      </c>
      <c r="F212" s="4">
        <f t="shared" si="24"/>
        <v>0.23258741258741367</v>
      </c>
    </row>
    <row r="213" spans="1:6" x14ac:dyDescent="0.3">
      <c r="A213" s="101">
        <v>44028</v>
      </c>
      <c r="B213" s="33">
        <v>20.61</v>
      </c>
      <c r="C213" s="4">
        <f t="shared" si="22"/>
        <v>14.412587412587413</v>
      </c>
      <c r="D213" s="2">
        <v>14.33</v>
      </c>
      <c r="E213" s="2">
        <f t="shared" si="23"/>
        <v>14.18</v>
      </c>
      <c r="F213" s="4">
        <f t="shared" si="24"/>
        <v>0.23258741258741367</v>
      </c>
    </row>
    <row r="214" spans="1:6" x14ac:dyDescent="0.3">
      <c r="A214" s="101">
        <v>44029</v>
      </c>
      <c r="B214" s="33">
        <v>20.61</v>
      </c>
      <c r="C214" s="4">
        <f t="shared" si="22"/>
        <v>14.412587412587413</v>
      </c>
      <c r="D214" s="2">
        <v>14.23</v>
      </c>
      <c r="E214" s="2">
        <f t="shared" si="23"/>
        <v>14.08</v>
      </c>
      <c r="F214" s="4">
        <f t="shared" si="24"/>
        <v>0.33258741258741331</v>
      </c>
    </row>
    <row r="215" spans="1:6" x14ac:dyDescent="0.3">
      <c r="A215" s="101">
        <v>44030</v>
      </c>
      <c r="B215" s="33">
        <v>20.61</v>
      </c>
      <c r="C215" s="4">
        <f t="shared" si="22"/>
        <v>14.412587412587413</v>
      </c>
      <c r="D215" s="2">
        <v>14.23</v>
      </c>
      <c r="E215" s="2">
        <f t="shared" si="23"/>
        <v>14.08</v>
      </c>
      <c r="F215" s="4">
        <f t="shared" si="24"/>
        <v>0.33258741258741331</v>
      </c>
    </row>
    <row r="216" spans="1:6" x14ac:dyDescent="0.3">
      <c r="A216" s="101">
        <v>44031</v>
      </c>
      <c r="B216" s="33">
        <v>20.61</v>
      </c>
      <c r="C216" s="4">
        <f t="shared" si="22"/>
        <v>14.412587412587413</v>
      </c>
      <c r="D216" s="2">
        <v>14.23</v>
      </c>
      <c r="E216" s="2">
        <f t="shared" si="23"/>
        <v>14.08</v>
      </c>
      <c r="F216" s="4">
        <f t="shared" si="24"/>
        <v>0.33258741258741331</v>
      </c>
    </row>
    <row r="217" spans="1:6" x14ac:dyDescent="0.3">
      <c r="A217" s="101">
        <v>44032</v>
      </c>
      <c r="B217" s="33">
        <v>20.61</v>
      </c>
      <c r="C217" s="4">
        <f t="shared" si="22"/>
        <v>14.412587412587413</v>
      </c>
      <c r="D217" s="2">
        <v>14.13</v>
      </c>
      <c r="E217" s="2">
        <f t="shared" si="23"/>
        <v>13.98</v>
      </c>
      <c r="F217" s="4">
        <f>C217-E217</f>
        <v>0.43258741258741296</v>
      </c>
    </row>
    <row r="218" spans="1:6" x14ac:dyDescent="0.3">
      <c r="A218" s="101">
        <v>44033</v>
      </c>
      <c r="B218" s="33">
        <v>20.61</v>
      </c>
      <c r="C218" s="4">
        <f t="shared" si="22"/>
        <v>14.412587412587413</v>
      </c>
      <c r="D218" s="2">
        <v>14.13</v>
      </c>
      <c r="E218" s="2">
        <f t="shared" si="23"/>
        <v>13.98</v>
      </c>
      <c r="F218" s="4">
        <f t="shared" ref="F218:F228" si="25">C218-E218</f>
        <v>0.43258741258741296</v>
      </c>
    </row>
    <row r="219" spans="1:6" x14ac:dyDescent="0.3">
      <c r="A219" s="101">
        <v>44034</v>
      </c>
      <c r="B219" s="33">
        <v>20.61</v>
      </c>
      <c r="C219" s="4">
        <f t="shared" si="22"/>
        <v>14.412587412587413</v>
      </c>
      <c r="D219" s="2">
        <v>14.28</v>
      </c>
      <c r="E219" s="2">
        <f t="shared" si="23"/>
        <v>14.129999999999999</v>
      </c>
      <c r="F219" s="4">
        <f t="shared" si="25"/>
        <v>0.28258741258741438</v>
      </c>
    </row>
    <row r="220" spans="1:6" x14ac:dyDescent="0.3">
      <c r="A220" s="101">
        <v>44035</v>
      </c>
      <c r="B220" s="33">
        <v>20.61</v>
      </c>
      <c r="C220" s="4">
        <f t="shared" si="22"/>
        <v>14.412587412587413</v>
      </c>
      <c r="D220" s="2">
        <v>14.28</v>
      </c>
      <c r="E220" s="2">
        <f t="shared" si="23"/>
        <v>14.129999999999999</v>
      </c>
      <c r="F220" s="4">
        <f t="shared" si="25"/>
        <v>0.28258741258741438</v>
      </c>
    </row>
    <row r="221" spans="1:6" x14ac:dyDescent="0.3">
      <c r="A221" s="101">
        <v>44036</v>
      </c>
      <c r="B221" s="33">
        <v>20.61</v>
      </c>
      <c r="C221" s="4">
        <f t="shared" si="22"/>
        <v>14.412587412587413</v>
      </c>
      <c r="D221" s="2">
        <v>14.18</v>
      </c>
      <c r="E221" s="2">
        <f t="shared" si="23"/>
        <v>14.03</v>
      </c>
      <c r="F221" s="4">
        <f t="shared" si="25"/>
        <v>0.38258741258741402</v>
      </c>
    </row>
    <row r="222" spans="1:6" x14ac:dyDescent="0.3">
      <c r="A222" s="101">
        <v>44037</v>
      </c>
      <c r="B222" s="33">
        <v>20.61</v>
      </c>
      <c r="C222" s="4">
        <f t="shared" si="22"/>
        <v>14.412587412587413</v>
      </c>
      <c r="D222" s="2">
        <v>14.18</v>
      </c>
      <c r="E222" s="2">
        <f t="shared" si="23"/>
        <v>14.03</v>
      </c>
      <c r="F222" s="4">
        <f t="shared" si="25"/>
        <v>0.38258741258741402</v>
      </c>
    </row>
    <row r="223" spans="1:6" x14ac:dyDescent="0.3">
      <c r="A223" s="101">
        <v>44038</v>
      </c>
      <c r="B223" s="33">
        <v>20.61</v>
      </c>
      <c r="C223" s="4">
        <f t="shared" si="22"/>
        <v>14.412587412587413</v>
      </c>
      <c r="D223" s="2">
        <v>14.18</v>
      </c>
      <c r="E223" s="2">
        <f t="shared" si="23"/>
        <v>14.03</v>
      </c>
      <c r="F223" s="4">
        <f t="shared" si="25"/>
        <v>0.38258741258741402</v>
      </c>
    </row>
    <row r="224" spans="1:6" x14ac:dyDescent="0.3">
      <c r="A224" s="101">
        <v>44039</v>
      </c>
      <c r="B224" s="33">
        <v>20.61</v>
      </c>
      <c r="C224" s="4">
        <f t="shared" si="22"/>
        <v>14.412587412587413</v>
      </c>
      <c r="D224" s="2">
        <v>14.18</v>
      </c>
      <c r="E224" s="2">
        <f t="shared" si="23"/>
        <v>14.03</v>
      </c>
      <c r="F224" s="4">
        <f t="shared" si="25"/>
        <v>0.38258741258741402</v>
      </c>
    </row>
    <row r="225" spans="1:6" x14ac:dyDescent="0.3">
      <c r="A225" s="101">
        <v>44040</v>
      </c>
      <c r="B225" s="33">
        <v>20.61</v>
      </c>
      <c r="C225" s="4">
        <f t="shared" si="22"/>
        <v>14.412587412587413</v>
      </c>
      <c r="D225" s="2">
        <v>14.08</v>
      </c>
      <c r="E225" s="2">
        <f t="shared" si="23"/>
        <v>13.93</v>
      </c>
      <c r="F225" s="4">
        <f t="shared" si="25"/>
        <v>0.48258741258741367</v>
      </c>
    </row>
    <row r="226" spans="1:6" x14ac:dyDescent="0.3">
      <c r="A226" s="101">
        <v>44041</v>
      </c>
      <c r="B226" s="33">
        <v>20.61</v>
      </c>
      <c r="C226" s="4">
        <f t="shared" si="22"/>
        <v>14.412587412587413</v>
      </c>
      <c r="D226" s="2">
        <v>14.08</v>
      </c>
      <c r="E226" s="2">
        <f t="shared" si="23"/>
        <v>13.93</v>
      </c>
      <c r="F226" s="4">
        <f t="shared" si="25"/>
        <v>0.48258741258741367</v>
      </c>
    </row>
    <row r="227" spans="1:6" x14ac:dyDescent="0.3">
      <c r="A227" s="101">
        <v>44042</v>
      </c>
      <c r="B227" s="33">
        <v>20.61</v>
      </c>
      <c r="C227" s="4">
        <f t="shared" si="22"/>
        <v>14.412587412587413</v>
      </c>
      <c r="D227" s="2">
        <v>14.08</v>
      </c>
      <c r="E227" s="2">
        <f t="shared" si="23"/>
        <v>13.93</v>
      </c>
      <c r="F227" s="4">
        <f t="shared" si="25"/>
        <v>0.48258741258741367</v>
      </c>
    </row>
    <row r="228" spans="1:6" ht="13.5" thickBot="1" x14ac:dyDescent="0.35">
      <c r="A228" s="102">
        <v>44043</v>
      </c>
      <c r="B228" s="9">
        <v>20.61</v>
      </c>
      <c r="C228" s="10">
        <f t="shared" si="22"/>
        <v>14.412587412587413</v>
      </c>
      <c r="D228" s="9">
        <v>13.98</v>
      </c>
      <c r="E228" s="9">
        <f t="shared" si="23"/>
        <v>13.83</v>
      </c>
      <c r="F228" s="10">
        <f t="shared" si="25"/>
        <v>0.58258741258741331</v>
      </c>
    </row>
    <row r="229" spans="1:6" x14ac:dyDescent="0.3">
      <c r="A229" s="36" t="s">
        <v>8</v>
      </c>
      <c r="B229" s="37">
        <f t="shared" ref="B229:C229" si="26">AVERAGE(B198:B228)</f>
        <v>20.61000000000001</v>
      </c>
      <c r="C229" s="37">
        <f t="shared" si="26"/>
        <v>14.412587412587413</v>
      </c>
      <c r="D229" s="37">
        <f>AVERAGE(D198:D228)</f>
        <v>14.267096774193549</v>
      </c>
      <c r="E229" s="37">
        <f>AVERAGE(E198:E228)</f>
        <v>14.117096774193547</v>
      </c>
      <c r="F229" s="6">
        <f>C229-E229</f>
        <v>0.29549063839386669</v>
      </c>
    </row>
    <row r="231" spans="1:6" x14ac:dyDescent="0.3">
      <c r="A231" s="101">
        <v>44044</v>
      </c>
      <c r="B231" s="33">
        <v>20.61</v>
      </c>
      <c r="C231" s="4">
        <f t="shared" ref="C231:C234" si="27">B231/1.43</f>
        <v>14.412587412587413</v>
      </c>
      <c r="D231" s="2">
        <v>13.98</v>
      </c>
      <c r="E231" s="2">
        <f>D231-0.15</f>
        <v>13.83</v>
      </c>
      <c r="F231" s="4">
        <f>C231-E231</f>
        <v>0.58258741258741331</v>
      </c>
    </row>
    <row r="232" spans="1:6" x14ac:dyDescent="0.3">
      <c r="A232" s="101">
        <v>44045</v>
      </c>
      <c r="B232" s="33">
        <v>20.61</v>
      </c>
      <c r="C232" s="4">
        <f t="shared" si="27"/>
        <v>14.412587412587413</v>
      </c>
      <c r="D232" s="2">
        <v>13.98</v>
      </c>
      <c r="E232" s="2">
        <f t="shared" ref="E232:E261" si="28">D232-0.15</f>
        <v>13.83</v>
      </c>
      <c r="F232" s="4">
        <f t="shared" ref="F232:F249" si="29">C232-E232</f>
        <v>0.58258741258741331</v>
      </c>
    </row>
    <row r="233" spans="1:6" x14ac:dyDescent="0.3">
      <c r="A233" s="101">
        <v>44046</v>
      </c>
      <c r="B233" s="33">
        <v>20.61</v>
      </c>
      <c r="C233" s="4">
        <f t="shared" si="27"/>
        <v>14.412587412587413</v>
      </c>
      <c r="D233" s="2">
        <v>13.88</v>
      </c>
      <c r="E233" s="2">
        <f t="shared" si="28"/>
        <v>13.73</v>
      </c>
      <c r="F233" s="4">
        <f t="shared" si="29"/>
        <v>0.68258741258741296</v>
      </c>
    </row>
    <row r="234" spans="1:6" x14ac:dyDescent="0.3">
      <c r="A234" s="101">
        <v>44047</v>
      </c>
      <c r="B234" s="33">
        <v>19.32</v>
      </c>
      <c r="C234" s="4">
        <f t="shared" si="27"/>
        <v>13.510489510489512</v>
      </c>
      <c r="D234" s="2">
        <v>14.03</v>
      </c>
      <c r="E234" s="2">
        <f t="shared" si="28"/>
        <v>13.879999999999999</v>
      </c>
      <c r="F234" s="4">
        <f t="shared" si="29"/>
        <v>-0.36951048951048726</v>
      </c>
    </row>
    <row r="235" spans="1:6" x14ac:dyDescent="0.3">
      <c r="A235" s="101">
        <v>44048</v>
      </c>
      <c r="B235" s="33">
        <v>19.32</v>
      </c>
      <c r="C235" s="4">
        <f>B235/1.43</f>
        <v>13.510489510489512</v>
      </c>
      <c r="D235" s="2">
        <v>14.03</v>
      </c>
      <c r="E235" s="2">
        <f t="shared" si="28"/>
        <v>13.879999999999999</v>
      </c>
      <c r="F235" s="4">
        <f t="shared" si="29"/>
        <v>-0.36951048951048726</v>
      </c>
    </row>
    <row r="236" spans="1:6" x14ac:dyDescent="0.3">
      <c r="A236" s="101">
        <v>44049</v>
      </c>
      <c r="B236" s="33">
        <v>19.32</v>
      </c>
      <c r="C236" s="4">
        <f t="shared" ref="C236:C261" si="30">B236/1.43</f>
        <v>13.510489510489512</v>
      </c>
      <c r="D236" s="2">
        <v>14.13</v>
      </c>
      <c r="E236" s="2">
        <f t="shared" si="28"/>
        <v>13.98</v>
      </c>
      <c r="F236" s="4">
        <f t="shared" si="29"/>
        <v>-0.46951048951048868</v>
      </c>
    </row>
    <row r="237" spans="1:6" x14ac:dyDescent="0.3">
      <c r="A237" s="101">
        <v>44050</v>
      </c>
      <c r="B237" s="33">
        <v>19.32</v>
      </c>
      <c r="C237" s="4">
        <f t="shared" si="30"/>
        <v>13.510489510489512</v>
      </c>
      <c r="D237" s="2">
        <v>14.13</v>
      </c>
      <c r="E237" s="2">
        <f t="shared" si="28"/>
        <v>13.98</v>
      </c>
      <c r="F237" s="4">
        <f t="shared" si="29"/>
        <v>-0.46951048951048868</v>
      </c>
    </row>
    <row r="238" spans="1:6" x14ac:dyDescent="0.3">
      <c r="A238" s="101">
        <v>44051</v>
      </c>
      <c r="B238" s="33">
        <v>19.32</v>
      </c>
      <c r="C238" s="4">
        <f t="shared" si="30"/>
        <v>13.510489510489512</v>
      </c>
      <c r="D238" s="2">
        <v>14.13</v>
      </c>
      <c r="E238" s="2">
        <f t="shared" si="28"/>
        <v>13.98</v>
      </c>
      <c r="F238" s="4">
        <f t="shared" si="29"/>
        <v>-0.46951048951048868</v>
      </c>
    </row>
    <row r="239" spans="1:6" x14ac:dyDescent="0.3">
      <c r="A239" s="101">
        <v>44052</v>
      </c>
      <c r="B239" s="33">
        <v>19.32</v>
      </c>
      <c r="C239" s="4">
        <f t="shared" si="30"/>
        <v>13.510489510489512</v>
      </c>
      <c r="D239" s="2">
        <v>14.13</v>
      </c>
      <c r="E239" s="2">
        <f t="shared" si="28"/>
        <v>13.98</v>
      </c>
      <c r="F239" s="4">
        <f t="shared" si="29"/>
        <v>-0.46951048951048868</v>
      </c>
    </row>
    <row r="240" spans="1:6" x14ac:dyDescent="0.3">
      <c r="A240" s="101">
        <v>44053</v>
      </c>
      <c r="B240" s="33">
        <v>19.32</v>
      </c>
      <c r="C240" s="4">
        <f t="shared" si="30"/>
        <v>13.510489510489512</v>
      </c>
      <c r="D240" s="2">
        <v>14.13</v>
      </c>
      <c r="E240" s="2">
        <f t="shared" si="28"/>
        <v>13.98</v>
      </c>
      <c r="F240" s="4">
        <f t="shared" si="29"/>
        <v>-0.46951048951048868</v>
      </c>
    </row>
    <row r="241" spans="1:6" x14ac:dyDescent="0.3">
      <c r="A241" s="101">
        <v>44054</v>
      </c>
      <c r="B241" s="33">
        <v>19.32</v>
      </c>
      <c r="C241" s="4">
        <f t="shared" si="30"/>
        <v>13.510489510489512</v>
      </c>
      <c r="D241" s="2">
        <v>14.13</v>
      </c>
      <c r="E241" s="2">
        <f t="shared" si="28"/>
        <v>13.98</v>
      </c>
      <c r="F241" s="4">
        <f t="shared" si="29"/>
        <v>-0.46951048951048868</v>
      </c>
    </row>
    <row r="242" spans="1:6" x14ac:dyDescent="0.3">
      <c r="A242" s="101">
        <v>44055</v>
      </c>
      <c r="B242" s="33">
        <v>19.32</v>
      </c>
      <c r="C242" s="4">
        <f t="shared" si="30"/>
        <v>13.510489510489512</v>
      </c>
      <c r="D242" s="2">
        <v>14.23</v>
      </c>
      <c r="E242" s="2">
        <f t="shared" si="28"/>
        <v>14.08</v>
      </c>
      <c r="F242" s="4">
        <f t="shared" si="29"/>
        <v>-0.56951048951048833</v>
      </c>
    </row>
    <row r="243" spans="1:6" x14ac:dyDescent="0.3">
      <c r="A243" s="101">
        <v>44056</v>
      </c>
      <c r="B243" s="33">
        <v>19.32</v>
      </c>
      <c r="C243" s="4">
        <f t="shared" si="30"/>
        <v>13.510489510489512</v>
      </c>
      <c r="D243" s="2">
        <v>14.23</v>
      </c>
      <c r="E243" s="2">
        <f t="shared" si="28"/>
        <v>14.08</v>
      </c>
      <c r="F243" s="4">
        <f t="shared" si="29"/>
        <v>-0.56951048951048833</v>
      </c>
    </row>
    <row r="244" spans="1:6" x14ac:dyDescent="0.3">
      <c r="A244" s="101">
        <v>44057</v>
      </c>
      <c r="B244" s="33">
        <v>19.32</v>
      </c>
      <c r="C244" s="4">
        <f t="shared" si="30"/>
        <v>13.510489510489512</v>
      </c>
      <c r="D244" s="2">
        <v>14.23</v>
      </c>
      <c r="E244" s="2">
        <f t="shared" si="28"/>
        <v>14.08</v>
      </c>
      <c r="F244" s="4">
        <f t="shared" si="29"/>
        <v>-0.56951048951048833</v>
      </c>
    </row>
    <row r="245" spans="1:6" x14ac:dyDescent="0.3">
      <c r="A245" s="101">
        <v>44058</v>
      </c>
      <c r="B245" s="33">
        <v>19.32</v>
      </c>
      <c r="C245" s="4">
        <f t="shared" si="30"/>
        <v>13.510489510489512</v>
      </c>
      <c r="D245" s="2">
        <v>14.23</v>
      </c>
      <c r="E245" s="2">
        <f t="shared" si="28"/>
        <v>14.08</v>
      </c>
      <c r="F245" s="4">
        <f t="shared" si="29"/>
        <v>-0.56951048951048833</v>
      </c>
    </row>
    <row r="246" spans="1:6" x14ac:dyDescent="0.3">
      <c r="A246" s="101">
        <v>44059</v>
      </c>
      <c r="B246" s="33">
        <v>19.32</v>
      </c>
      <c r="C246" s="4">
        <f t="shared" si="30"/>
        <v>13.510489510489512</v>
      </c>
      <c r="D246" s="2">
        <v>14.23</v>
      </c>
      <c r="E246" s="2">
        <f t="shared" si="28"/>
        <v>14.08</v>
      </c>
      <c r="F246" s="4">
        <f t="shared" si="29"/>
        <v>-0.56951048951048833</v>
      </c>
    </row>
    <row r="247" spans="1:6" x14ac:dyDescent="0.3">
      <c r="A247" s="101">
        <v>44060</v>
      </c>
      <c r="B247" s="33">
        <v>19.32</v>
      </c>
      <c r="C247" s="4">
        <f t="shared" si="30"/>
        <v>13.510489510489512</v>
      </c>
      <c r="D247" s="2">
        <v>14.23</v>
      </c>
      <c r="E247" s="2">
        <f t="shared" si="28"/>
        <v>14.08</v>
      </c>
      <c r="F247" s="4">
        <f t="shared" si="29"/>
        <v>-0.56951048951048833</v>
      </c>
    </row>
    <row r="248" spans="1:6" x14ac:dyDescent="0.3">
      <c r="A248" s="101">
        <v>44061</v>
      </c>
      <c r="B248" s="33">
        <v>19.32</v>
      </c>
      <c r="C248" s="4">
        <f t="shared" si="30"/>
        <v>13.510489510489512</v>
      </c>
      <c r="D248" s="2">
        <v>14.23</v>
      </c>
      <c r="E248" s="2">
        <f t="shared" si="28"/>
        <v>14.08</v>
      </c>
      <c r="F248" s="4">
        <f t="shared" si="29"/>
        <v>-0.56951048951048833</v>
      </c>
    </row>
    <row r="249" spans="1:6" x14ac:dyDescent="0.3">
      <c r="A249" s="101">
        <v>44062</v>
      </c>
      <c r="B249" s="33">
        <v>19.32</v>
      </c>
      <c r="C249" s="4">
        <f t="shared" si="30"/>
        <v>13.510489510489512</v>
      </c>
      <c r="D249" s="2">
        <v>14.23</v>
      </c>
      <c r="E249" s="2">
        <f t="shared" si="28"/>
        <v>14.08</v>
      </c>
      <c r="F249" s="4">
        <f t="shared" si="29"/>
        <v>-0.56951048951048833</v>
      </c>
    </row>
    <row r="250" spans="1:6" x14ac:dyDescent="0.3">
      <c r="A250" s="101">
        <v>44063</v>
      </c>
      <c r="B250" s="33">
        <v>19.32</v>
      </c>
      <c r="C250" s="4">
        <f t="shared" si="30"/>
        <v>13.510489510489512</v>
      </c>
      <c r="D250" s="2">
        <v>14.23</v>
      </c>
      <c r="E250" s="2">
        <f t="shared" si="28"/>
        <v>14.08</v>
      </c>
      <c r="F250" s="4">
        <f>C250-E250</f>
        <v>-0.56951048951048833</v>
      </c>
    </row>
    <row r="251" spans="1:6" x14ac:dyDescent="0.3">
      <c r="A251" s="101">
        <v>44064</v>
      </c>
      <c r="B251" s="33">
        <v>19.32</v>
      </c>
      <c r="C251" s="4">
        <f t="shared" si="30"/>
        <v>13.510489510489512</v>
      </c>
      <c r="D251" s="2">
        <v>14.33</v>
      </c>
      <c r="E251" s="2">
        <f t="shared" si="28"/>
        <v>14.18</v>
      </c>
      <c r="F251" s="4">
        <f t="shared" ref="F251:F261" si="31">C251-E251</f>
        <v>-0.66951048951048797</v>
      </c>
    </row>
    <row r="252" spans="1:6" x14ac:dyDescent="0.3">
      <c r="A252" s="101">
        <v>44065</v>
      </c>
      <c r="B252" s="33">
        <v>19.32</v>
      </c>
      <c r="C252" s="4">
        <f t="shared" si="30"/>
        <v>13.510489510489512</v>
      </c>
      <c r="D252" s="2">
        <v>14.33</v>
      </c>
      <c r="E252" s="2">
        <f t="shared" si="28"/>
        <v>14.18</v>
      </c>
      <c r="F252" s="4">
        <f t="shared" si="31"/>
        <v>-0.66951048951048797</v>
      </c>
    </row>
    <row r="253" spans="1:6" x14ac:dyDescent="0.3">
      <c r="A253" s="101">
        <v>44066</v>
      </c>
      <c r="B253" s="33">
        <v>19.32</v>
      </c>
      <c r="C253" s="4">
        <f t="shared" si="30"/>
        <v>13.510489510489512</v>
      </c>
      <c r="D253" s="2">
        <v>14.33</v>
      </c>
      <c r="E253" s="2">
        <f t="shared" si="28"/>
        <v>14.18</v>
      </c>
      <c r="F253" s="4">
        <f t="shared" si="31"/>
        <v>-0.66951048951048797</v>
      </c>
    </row>
    <row r="254" spans="1:6" x14ac:dyDescent="0.3">
      <c r="A254" s="101">
        <v>44067</v>
      </c>
      <c r="B254" s="33">
        <v>19.32</v>
      </c>
      <c r="C254" s="4">
        <f t="shared" si="30"/>
        <v>13.510489510489512</v>
      </c>
      <c r="D254" s="2">
        <v>14.23</v>
      </c>
      <c r="E254" s="2">
        <f t="shared" si="28"/>
        <v>14.08</v>
      </c>
      <c r="F254" s="4">
        <f t="shared" si="31"/>
        <v>-0.56951048951048833</v>
      </c>
    </row>
    <row r="255" spans="1:6" x14ac:dyDescent="0.3">
      <c r="A255" s="101">
        <v>44068</v>
      </c>
      <c r="B255" s="33">
        <v>19.32</v>
      </c>
      <c r="C255" s="4">
        <f t="shared" si="30"/>
        <v>13.510489510489512</v>
      </c>
      <c r="D255" s="2">
        <v>14.38</v>
      </c>
      <c r="E255" s="2">
        <f t="shared" si="28"/>
        <v>14.23</v>
      </c>
      <c r="F255" s="4">
        <f t="shared" si="31"/>
        <v>-0.71951048951048868</v>
      </c>
    </row>
    <row r="256" spans="1:6" x14ac:dyDescent="0.3">
      <c r="A256" s="101">
        <v>44069</v>
      </c>
      <c r="B256" s="33">
        <v>19.32</v>
      </c>
      <c r="C256" s="4">
        <f t="shared" si="30"/>
        <v>13.510489510489512</v>
      </c>
      <c r="D256" s="2">
        <v>14.38</v>
      </c>
      <c r="E256" s="2">
        <f t="shared" si="28"/>
        <v>14.23</v>
      </c>
      <c r="F256" s="4">
        <f t="shared" si="31"/>
        <v>-0.71951048951048868</v>
      </c>
    </row>
    <row r="257" spans="1:6" x14ac:dyDescent="0.3">
      <c r="A257" s="101">
        <v>44070</v>
      </c>
      <c r="B257" s="33">
        <v>19.32</v>
      </c>
      <c r="C257" s="4">
        <f t="shared" si="30"/>
        <v>13.510489510489512</v>
      </c>
      <c r="D257" s="2">
        <v>14.38</v>
      </c>
      <c r="E257" s="2">
        <f t="shared" si="28"/>
        <v>14.23</v>
      </c>
      <c r="F257" s="4">
        <f t="shared" si="31"/>
        <v>-0.71951048951048868</v>
      </c>
    </row>
    <row r="258" spans="1:6" x14ac:dyDescent="0.3">
      <c r="A258" s="101">
        <v>44071</v>
      </c>
      <c r="B258" s="33">
        <v>19.32</v>
      </c>
      <c r="C258" s="4">
        <f t="shared" si="30"/>
        <v>13.510489510489512</v>
      </c>
      <c r="D258" s="2">
        <v>14.23</v>
      </c>
      <c r="E258" s="2">
        <f t="shared" si="28"/>
        <v>14.08</v>
      </c>
      <c r="F258" s="4">
        <f t="shared" si="31"/>
        <v>-0.56951048951048833</v>
      </c>
    </row>
    <row r="259" spans="1:6" x14ac:dyDescent="0.3">
      <c r="A259" s="101">
        <v>44072</v>
      </c>
      <c r="B259" s="33">
        <v>19.32</v>
      </c>
      <c r="C259" s="4">
        <f t="shared" si="30"/>
        <v>13.510489510489512</v>
      </c>
      <c r="D259" s="2">
        <v>14.23</v>
      </c>
      <c r="E259" s="2">
        <f t="shared" si="28"/>
        <v>14.08</v>
      </c>
      <c r="F259" s="4">
        <f t="shared" si="31"/>
        <v>-0.56951048951048833</v>
      </c>
    </row>
    <row r="260" spans="1:6" x14ac:dyDescent="0.3">
      <c r="A260" s="101">
        <v>44073</v>
      </c>
      <c r="B260" s="33">
        <v>19.32</v>
      </c>
      <c r="C260" s="4">
        <f t="shared" si="30"/>
        <v>13.510489510489512</v>
      </c>
      <c r="D260" s="2">
        <v>14.23</v>
      </c>
      <c r="E260" s="2">
        <f t="shared" si="28"/>
        <v>14.08</v>
      </c>
      <c r="F260" s="4">
        <f>C260-E260</f>
        <v>-0.56951048951048833</v>
      </c>
    </row>
    <row r="261" spans="1:6" ht="13.5" thickBot="1" x14ac:dyDescent="0.35">
      <c r="A261" s="102">
        <v>44074</v>
      </c>
      <c r="B261" s="35">
        <v>19.32</v>
      </c>
      <c r="C261" s="10">
        <f t="shared" si="30"/>
        <v>13.510489510489512</v>
      </c>
      <c r="D261" s="9">
        <v>14.23</v>
      </c>
      <c r="E261" s="9">
        <f t="shared" si="28"/>
        <v>14.08</v>
      </c>
      <c r="F261" s="10">
        <f t="shared" si="31"/>
        <v>-0.56951048951048833</v>
      </c>
    </row>
    <row r="262" spans="1:6" x14ac:dyDescent="0.3">
      <c r="A262" s="36" t="s">
        <v>9</v>
      </c>
      <c r="B262" s="37">
        <f t="shared" ref="B262:C262" si="32">AVERAGE(B231:B261)</f>
        <v>19.444838709677423</v>
      </c>
      <c r="C262" s="37">
        <f t="shared" si="32"/>
        <v>13.597789307466721</v>
      </c>
      <c r="D262" s="37">
        <f>AVERAGE(D231:D261)</f>
        <v>14.194516129032257</v>
      </c>
      <c r="E262" s="37">
        <f>AVERAGE(E231:E261)</f>
        <v>14.04451612903226</v>
      </c>
      <c r="F262" s="6">
        <f>C262-E262</f>
        <v>-0.44672682156553911</v>
      </c>
    </row>
    <row r="263" spans="1:6" x14ac:dyDescent="0.3">
      <c r="A263" s="63"/>
      <c r="B263" s="66"/>
      <c r="C263" s="66"/>
      <c r="D263" s="66"/>
      <c r="E263" s="66"/>
      <c r="F263" s="23"/>
    </row>
    <row r="264" spans="1:6" x14ac:dyDescent="0.3">
      <c r="A264" s="32">
        <v>44075</v>
      </c>
      <c r="B264" s="33">
        <v>19.32</v>
      </c>
      <c r="C264" s="4">
        <f t="shared" ref="C264:C293" si="33">B264/1.43</f>
        <v>13.510489510489512</v>
      </c>
      <c r="D264" s="2">
        <v>14.23</v>
      </c>
      <c r="E264" s="4">
        <f t="shared" ref="E264:E293" si="34">D264-0.15</f>
        <v>14.08</v>
      </c>
      <c r="F264" s="4">
        <f t="shared" ref="F264:F293" si="35">C264-E264</f>
        <v>-0.56951048951048833</v>
      </c>
    </row>
    <row r="265" spans="1:6" x14ac:dyDescent="0.3">
      <c r="A265" s="32">
        <v>44076</v>
      </c>
      <c r="B265" s="33">
        <v>19.32</v>
      </c>
      <c r="C265" s="4">
        <f t="shared" si="33"/>
        <v>13.510489510489512</v>
      </c>
      <c r="D265" s="2">
        <v>14.23</v>
      </c>
      <c r="E265" s="4">
        <f t="shared" si="34"/>
        <v>14.08</v>
      </c>
      <c r="F265" s="4">
        <f t="shared" si="35"/>
        <v>-0.56951048951048833</v>
      </c>
    </row>
    <row r="266" spans="1:6" x14ac:dyDescent="0.3">
      <c r="A266" s="32">
        <v>44077</v>
      </c>
      <c r="B266" s="33">
        <v>19.32</v>
      </c>
      <c r="C266" s="4">
        <f t="shared" si="33"/>
        <v>13.510489510489512</v>
      </c>
      <c r="D266" s="2">
        <v>14.23</v>
      </c>
      <c r="E266" s="4">
        <f t="shared" si="34"/>
        <v>14.08</v>
      </c>
      <c r="F266" s="4">
        <f t="shared" si="35"/>
        <v>-0.56951048951048833</v>
      </c>
    </row>
    <row r="267" spans="1:6" x14ac:dyDescent="0.3">
      <c r="A267" s="32">
        <v>44078</v>
      </c>
      <c r="B267" s="33">
        <v>19.32</v>
      </c>
      <c r="C267" s="4">
        <f t="shared" si="33"/>
        <v>13.510489510489512</v>
      </c>
      <c r="D267" s="2">
        <v>14.23</v>
      </c>
      <c r="E267" s="4">
        <f t="shared" si="34"/>
        <v>14.08</v>
      </c>
      <c r="F267" s="4">
        <f t="shared" si="35"/>
        <v>-0.56951048951048833</v>
      </c>
    </row>
    <row r="268" spans="1:6" x14ac:dyDescent="0.3">
      <c r="A268" s="32">
        <v>44079</v>
      </c>
      <c r="B268" s="33">
        <v>19.32</v>
      </c>
      <c r="C268" s="4">
        <f t="shared" si="33"/>
        <v>13.510489510489512</v>
      </c>
      <c r="D268" s="2">
        <v>14.13</v>
      </c>
      <c r="E268" s="4">
        <f t="shared" si="34"/>
        <v>13.98</v>
      </c>
      <c r="F268" s="4">
        <f t="shared" si="35"/>
        <v>-0.46951048951048868</v>
      </c>
    </row>
    <row r="269" spans="1:6" x14ac:dyDescent="0.3">
      <c r="A269" s="32">
        <v>44080</v>
      </c>
      <c r="B269" s="33">
        <v>19.32</v>
      </c>
      <c r="C269" s="4">
        <f t="shared" si="33"/>
        <v>13.510489510489512</v>
      </c>
      <c r="D269" s="2">
        <v>14.13</v>
      </c>
      <c r="E269" s="4">
        <f t="shared" si="34"/>
        <v>13.98</v>
      </c>
      <c r="F269" s="4">
        <f t="shared" si="35"/>
        <v>-0.46951048951048868</v>
      </c>
    </row>
    <row r="270" spans="1:6" x14ac:dyDescent="0.3">
      <c r="A270" s="32">
        <v>44081</v>
      </c>
      <c r="B270" s="33">
        <v>19.32</v>
      </c>
      <c r="C270" s="4">
        <f t="shared" si="33"/>
        <v>13.510489510489512</v>
      </c>
      <c r="D270" s="2">
        <v>13.98</v>
      </c>
      <c r="E270" s="4">
        <f t="shared" si="34"/>
        <v>13.83</v>
      </c>
      <c r="F270" s="4">
        <f t="shared" si="35"/>
        <v>-0.31951048951048833</v>
      </c>
    </row>
    <row r="271" spans="1:6" x14ac:dyDescent="0.3">
      <c r="A271" s="32">
        <v>44082</v>
      </c>
      <c r="B271" s="33">
        <v>19.32</v>
      </c>
      <c r="C271" s="4">
        <f t="shared" si="33"/>
        <v>13.510489510489512</v>
      </c>
      <c r="D271" s="2">
        <v>13.98</v>
      </c>
      <c r="E271" s="4">
        <f t="shared" si="34"/>
        <v>13.83</v>
      </c>
      <c r="F271" s="4">
        <f t="shared" si="35"/>
        <v>-0.31951048951048833</v>
      </c>
    </row>
    <row r="272" spans="1:6" x14ac:dyDescent="0.3">
      <c r="A272" s="32">
        <v>44083</v>
      </c>
      <c r="B272" s="33">
        <v>19.32</v>
      </c>
      <c r="C272" s="4">
        <f t="shared" si="33"/>
        <v>13.510489510489512</v>
      </c>
      <c r="D272" s="2">
        <v>13.98</v>
      </c>
      <c r="E272" s="4">
        <f t="shared" si="34"/>
        <v>13.83</v>
      </c>
      <c r="F272" s="4">
        <f t="shared" si="35"/>
        <v>-0.31951048951048833</v>
      </c>
    </row>
    <row r="273" spans="1:6" x14ac:dyDescent="0.3">
      <c r="A273" s="32">
        <v>44084</v>
      </c>
      <c r="B273" s="33">
        <v>19.32</v>
      </c>
      <c r="C273" s="4">
        <f t="shared" si="33"/>
        <v>13.510489510489512</v>
      </c>
      <c r="D273" s="2">
        <v>13.98</v>
      </c>
      <c r="E273" s="4">
        <f t="shared" si="34"/>
        <v>13.83</v>
      </c>
      <c r="F273" s="4">
        <f t="shared" si="35"/>
        <v>-0.31951048951048833</v>
      </c>
    </row>
    <row r="274" spans="1:6" x14ac:dyDescent="0.3">
      <c r="A274" s="32">
        <v>44085</v>
      </c>
      <c r="B274" s="33">
        <v>19.32</v>
      </c>
      <c r="C274" s="4">
        <f t="shared" si="33"/>
        <v>13.510489510489512</v>
      </c>
      <c r="D274" s="2">
        <v>13.98</v>
      </c>
      <c r="E274" s="4">
        <f t="shared" si="34"/>
        <v>13.83</v>
      </c>
      <c r="F274" s="4">
        <f t="shared" si="35"/>
        <v>-0.31951048951048833</v>
      </c>
    </row>
    <row r="275" spans="1:6" x14ac:dyDescent="0.3">
      <c r="A275" s="32">
        <v>44086</v>
      </c>
      <c r="B275" s="33">
        <v>19.32</v>
      </c>
      <c r="C275" s="4">
        <f t="shared" si="33"/>
        <v>13.510489510489512</v>
      </c>
      <c r="D275" s="2">
        <v>13.98</v>
      </c>
      <c r="E275" s="4">
        <f t="shared" si="34"/>
        <v>13.83</v>
      </c>
      <c r="F275" s="4">
        <f t="shared" si="35"/>
        <v>-0.31951048951048833</v>
      </c>
    </row>
    <row r="276" spans="1:6" x14ac:dyDescent="0.3">
      <c r="A276" s="32">
        <v>44087</v>
      </c>
      <c r="B276" s="33">
        <v>19.32</v>
      </c>
      <c r="C276" s="4">
        <f t="shared" si="33"/>
        <v>13.510489510489512</v>
      </c>
      <c r="D276" s="2">
        <v>13.98</v>
      </c>
      <c r="E276" s="4">
        <f t="shared" si="34"/>
        <v>13.83</v>
      </c>
      <c r="F276" s="4">
        <f t="shared" si="35"/>
        <v>-0.31951048951048833</v>
      </c>
    </row>
    <row r="277" spans="1:6" x14ac:dyDescent="0.3">
      <c r="A277" s="32">
        <v>44088</v>
      </c>
      <c r="B277" s="33">
        <v>19.32</v>
      </c>
      <c r="C277" s="4">
        <f t="shared" si="33"/>
        <v>13.510489510489512</v>
      </c>
      <c r="D277" s="2">
        <v>13.98</v>
      </c>
      <c r="E277" s="4">
        <f t="shared" si="34"/>
        <v>13.83</v>
      </c>
      <c r="F277" s="4">
        <f t="shared" si="35"/>
        <v>-0.31951048951048833</v>
      </c>
    </row>
    <row r="278" spans="1:6" x14ac:dyDescent="0.3">
      <c r="A278" s="32">
        <v>44089</v>
      </c>
      <c r="B278" s="33">
        <v>19.32</v>
      </c>
      <c r="C278" s="4">
        <f t="shared" si="33"/>
        <v>13.510489510489512</v>
      </c>
      <c r="D278" s="2">
        <v>13.98</v>
      </c>
      <c r="E278" s="4">
        <f t="shared" si="34"/>
        <v>13.83</v>
      </c>
      <c r="F278" s="4">
        <f t="shared" si="35"/>
        <v>-0.31951048951048833</v>
      </c>
    </row>
    <row r="279" spans="1:6" x14ac:dyDescent="0.3">
      <c r="A279" s="32">
        <v>44090</v>
      </c>
      <c r="B279" s="33">
        <v>19.32</v>
      </c>
      <c r="C279" s="4">
        <f t="shared" si="33"/>
        <v>13.510489510489512</v>
      </c>
      <c r="D279" s="2">
        <v>14.08</v>
      </c>
      <c r="E279" s="4">
        <f t="shared" si="34"/>
        <v>13.93</v>
      </c>
      <c r="F279" s="4">
        <f t="shared" si="35"/>
        <v>-0.41951048951048797</v>
      </c>
    </row>
    <row r="280" spans="1:6" x14ac:dyDescent="0.3">
      <c r="A280" s="32">
        <v>44091</v>
      </c>
      <c r="B280" s="33">
        <v>19.32</v>
      </c>
      <c r="C280" s="4">
        <f t="shared" si="33"/>
        <v>13.510489510489512</v>
      </c>
      <c r="D280" s="2">
        <v>14.23</v>
      </c>
      <c r="E280" s="4">
        <f t="shared" si="34"/>
        <v>14.08</v>
      </c>
      <c r="F280" s="4">
        <f t="shared" si="35"/>
        <v>-0.56951048951048833</v>
      </c>
    </row>
    <row r="281" spans="1:6" x14ac:dyDescent="0.3">
      <c r="A281" s="32">
        <v>44092</v>
      </c>
      <c r="B281" s="33">
        <v>19.32</v>
      </c>
      <c r="C281" s="4">
        <f t="shared" si="33"/>
        <v>13.510489510489512</v>
      </c>
      <c r="D281" s="2">
        <v>14.38</v>
      </c>
      <c r="E281" s="4">
        <f t="shared" si="34"/>
        <v>14.23</v>
      </c>
      <c r="F281" s="4">
        <f t="shared" si="35"/>
        <v>-0.71951048951048868</v>
      </c>
    </row>
    <row r="282" spans="1:6" x14ac:dyDescent="0.3">
      <c r="A282" s="32">
        <v>44093</v>
      </c>
      <c r="B282" s="33">
        <v>19.32</v>
      </c>
      <c r="C282" s="4">
        <f t="shared" si="33"/>
        <v>13.510489510489512</v>
      </c>
      <c r="D282" s="2">
        <v>14.38</v>
      </c>
      <c r="E282" s="4">
        <f t="shared" si="34"/>
        <v>14.23</v>
      </c>
      <c r="F282" s="4">
        <f t="shared" si="35"/>
        <v>-0.71951048951048868</v>
      </c>
    </row>
    <row r="283" spans="1:6" x14ac:dyDescent="0.3">
      <c r="A283" s="32">
        <v>44094</v>
      </c>
      <c r="B283" s="33">
        <v>19.32</v>
      </c>
      <c r="C283" s="4">
        <f t="shared" si="33"/>
        <v>13.510489510489512</v>
      </c>
      <c r="D283" s="2">
        <v>14.38</v>
      </c>
      <c r="E283" s="4">
        <f t="shared" si="34"/>
        <v>14.23</v>
      </c>
      <c r="F283" s="4">
        <f t="shared" si="35"/>
        <v>-0.71951048951048868</v>
      </c>
    </row>
    <row r="284" spans="1:6" x14ac:dyDescent="0.3">
      <c r="A284" s="32">
        <v>44095</v>
      </c>
      <c r="B284" s="33">
        <v>19.32</v>
      </c>
      <c r="C284" s="4">
        <f t="shared" si="33"/>
        <v>13.510489510489512</v>
      </c>
      <c r="D284" s="2">
        <v>14.38</v>
      </c>
      <c r="E284" s="4">
        <f t="shared" si="34"/>
        <v>14.23</v>
      </c>
      <c r="F284" s="4">
        <f t="shared" si="35"/>
        <v>-0.71951048951048868</v>
      </c>
    </row>
    <row r="285" spans="1:6" x14ac:dyDescent="0.3">
      <c r="A285" s="32">
        <v>44096</v>
      </c>
      <c r="B285" s="33">
        <v>19.32</v>
      </c>
      <c r="C285" s="4">
        <f t="shared" si="33"/>
        <v>13.510489510489512</v>
      </c>
      <c r="D285" s="2">
        <v>14.18</v>
      </c>
      <c r="E285" s="4">
        <f t="shared" si="34"/>
        <v>14.03</v>
      </c>
      <c r="F285" s="4">
        <f t="shared" si="35"/>
        <v>-0.51951048951048762</v>
      </c>
    </row>
    <row r="286" spans="1:6" x14ac:dyDescent="0.3">
      <c r="A286" s="32">
        <v>44097</v>
      </c>
      <c r="B286" s="33">
        <v>19.32</v>
      </c>
      <c r="C286" s="4">
        <f t="shared" si="33"/>
        <v>13.510489510489512</v>
      </c>
      <c r="D286" s="2">
        <v>14.18</v>
      </c>
      <c r="E286" s="4">
        <f t="shared" si="34"/>
        <v>14.03</v>
      </c>
      <c r="F286" s="4">
        <f t="shared" si="35"/>
        <v>-0.51951048951048762</v>
      </c>
    </row>
    <row r="287" spans="1:6" x14ac:dyDescent="0.3">
      <c r="A287" s="32">
        <v>44098</v>
      </c>
      <c r="B287" s="33">
        <v>19.32</v>
      </c>
      <c r="C287" s="4">
        <f t="shared" si="33"/>
        <v>13.510489510489512</v>
      </c>
      <c r="D287" s="2">
        <v>14.18</v>
      </c>
      <c r="E287" s="4">
        <f t="shared" si="34"/>
        <v>14.03</v>
      </c>
      <c r="F287" s="4">
        <f t="shared" si="35"/>
        <v>-0.51951048951048762</v>
      </c>
    </row>
    <row r="288" spans="1:6" x14ac:dyDescent="0.3">
      <c r="A288" s="32">
        <v>44099</v>
      </c>
      <c r="B288" s="33">
        <v>19.32</v>
      </c>
      <c r="C288" s="4">
        <f t="shared" si="33"/>
        <v>13.510489510489512</v>
      </c>
      <c r="D288" s="2">
        <v>14.18</v>
      </c>
      <c r="E288" s="4">
        <f t="shared" si="34"/>
        <v>14.03</v>
      </c>
      <c r="F288" s="4">
        <f t="shared" si="35"/>
        <v>-0.51951048951048762</v>
      </c>
    </row>
    <row r="289" spans="1:6" x14ac:dyDescent="0.3">
      <c r="A289" s="32">
        <v>44100</v>
      </c>
      <c r="B289" s="33">
        <v>19.32</v>
      </c>
      <c r="C289" s="4">
        <f t="shared" si="33"/>
        <v>13.510489510489512</v>
      </c>
      <c r="D289" s="2">
        <v>14.18</v>
      </c>
      <c r="E289" s="4">
        <f t="shared" si="34"/>
        <v>14.03</v>
      </c>
      <c r="F289" s="4">
        <f t="shared" si="35"/>
        <v>-0.51951048951048762</v>
      </c>
    </row>
    <row r="290" spans="1:6" x14ac:dyDescent="0.3">
      <c r="A290" s="32">
        <v>44101</v>
      </c>
      <c r="B290" s="33">
        <v>19.32</v>
      </c>
      <c r="C290" s="4">
        <f t="shared" si="33"/>
        <v>13.510489510489512</v>
      </c>
      <c r="D290" s="2">
        <v>14.18</v>
      </c>
      <c r="E290" s="4">
        <f t="shared" si="34"/>
        <v>14.03</v>
      </c>
      <c r="F290" s="4">
        <f t="shared" si="35"/>
        <v>-0.51951048951048762</v>
      </c>
    </row>
    <row r="291" spans="1:6" x14ac:dyDescent="0.3">
      <c r="A291" s="32">
        <v>44102</v>
      </c>
      <c r="B291" s="33">
        <v>19.32</v>
      </c>
      <c r="C291" s="4">
        <f t="shared" si="33"/>
        <v>13.510489510489512</v>
      </c>
      <c r="D291" s="2">
        <v>14.28</v>
      </c>
      <c r="E291" s="4">
        <f t="shared" si="34"/>
        <v>14.129999999999999</v>
      </c>
      <c r="F291" s="4">
        <f t="shared" si="35"/>
        <v>-0.61951048951048726</v>
      </c>
    </row>
    <row r="292" spans="1:6" x14ac:dyDescent="0.3">
      <c r="A292" s="32">
        <v>44103</v>
      </c>
      <c r="B292" s="33">
        <v>19.32</v>
      </c>
      <c r="C292" s="4">
        <f t="shared" si="33"/>
        <v>13.510489510489512</v>
      </c>
      <c r="D292" s="2">
        <v>14.28</v>
      </c>
      <c r="E292" s="4">
        <f t="shared" si="34"/>
        <v>14.129999999999999</v>
      </c>
      <c r="F292" s="4">
        <f t="shared" si="35"/>
        <v>-0.61951048951048726</v>
      </c>
    </row>
    <row r="293" spans="1:6" ht="13.5" thickBot="1" x14ac:dyDescent="0.35">
      <c r="A293" s="34">
        <v>44104</v>
      </c>
      <c r="B293" s="35">
        <v>19.32</v>
      </c>
      <c r="C293" s="10">
        <f t="shared" si="33"/>
        <v>13.510489510489512</v>
      </c>
      <c r="D293" s="9">
        <v>14.18</v>
      </c>
      <c r="E293" s="10">
        <f t="shared" si="34"/>
        <v>14.03</v>
      </c>
      <c r="F293" s="10">
        <f t="shared" si="35"/>
        <v>-0.51951048951048762</v>
      </c>
    </row>
    <row r="294" spans="1:6" x14ac:dyDescent="0.3">
      <c r="A294" s="36" t="s">
        <v>10</v>
      </c>
      <c r="B294" s="37">
        <f>AVERAGE(B264:B293)</f>
        <v>19.32</v>
      </c>
      <c r="C294" s="37">
        <f t="shared" ref="C294:E294" si="36">AVERAGE(C264:C293)</f>
        <v>13.510489510489505</v>
      </c>
      <c r="D294" s="37">
        <f t="shared" si="36"/>
        <v>14.154999999999998</v>
      </c>
      <c r="E294" s="37">
        <f t="shared" si="36"/>
        <v>14.004999999999997</v>
      </c>
      <c r="F294" s="6">
        <f>C294-E294</f>
        <v>-0.49451048951049259</v>
      </c>
    </row>
    <row r="295" spans="1:6" x14ac:dyDescent="0.3">
      <c r="A295" s="63"/>
      <c r="B295" s="66"/>
      <c r="C295" s="66"/>
      <c r="D295" s="66"/>
      <c r="E295" s="66"/>
      <c r="F295" s="23"/>
    </row>
    <row r="296" spans="1:6" x14ac:dyDescent="0.3">
      <c r="A296" s="32">
        <v>44105</v>
      </c>
      <c r="B296" s="33">
        <v>19.32</v>
      </c>
      <c r="C296" s="4">
        <f t="shared" ref="C296:C326" si="37">B296/1.43</f>
        <v>13.510489510489512</v>
      </c>
      <c r="D296" s="106">
        <v>14.18</v>
      </c>
      <c r="E296" s="4">
        <f t="shared" ref="E296:E326" si="38">D296-0.15</f>
        <v>14.03</v>
      </c>
      <c r="F296" s="4">
        <f>C296-E296</f>
        <v>-0.51951048951048762</v>
      </c>
    </row>
    <row r="297" spans="1:6" x14ac:dyDescent="0.3">
      <c r="A297" s="32">
        <v>44106</v>
      </c>
      <c r="B297" s="33">
        <v>19.32</v>
      </c>
      <c r="C297" s="4">
        <f t="shared" si="37"/>
        <v>13.510489510489512</v>
      </c>
      <c r="D297" s="106">
        <v>14.18</v>
      </c>
      <c r="E297" s="4">
        <f t="shared" si="38"/>
        <v>14.03</v>
      </c>
      <c r="F297" s="4">
        <f t="shared" ref="F297:F326" si="39">C297-E297</f>
        <v>-0.51951048951048762</v>
      </c>
    </row>
    <row r="298" spans="1:6" x14ac:dyDescent="0.3">
      <c r="A298" s="32">
        <v>44107</v>
      </c>
      <c r="B298" s="33">
        <v>19.32</v>
      </c>
      <c r="C298" s="4">
        <f t="shared" si="37"/>
        <v>13.510489510489512</v>
      </c>
      <c r="D298" s="106">
        <v>14.18</v>
      </c>
      <c r="E298" s="4">
        <f t="shared" si="38"/>
        <v>14.03</v>
      </c>
      <c r="F298" s="4">
        <f t="shared" si="39"/>
        <v>-0.51951048951048762</v>
      </c>
    </row>
    <row r="299" spans="1:6" x14ac:dyDescent="0.3">
      <c r="A299" s="32">
        <v>44108</v>
      </c>
      <c r="B299" s="33">
        <v>19.32</v>
      </c>
      <c r="C299" s="4">
        <f t="shared" si="37"/>
        <v>13.510489510489512</v>
      </c>
      <c r="D299" s="106">
        <v>14.18</v>
      </c>
      <c r="E299" s="4">
        <f t="shared" si="38"/>
        <v>14.03</v>
      </c>
      <c r="F299" s="4">
        <f t="shared" si="39"/>
        <v>-0.51951048951048762</v>
      </c>
    </row>
    <row r="300" spans="1:6" x14ac:dyDescent="0.3">
      <c r="A300" s="32">
        <v>44109</v>
      </c>
      <c r="B300" s="33">
        <v>19.32</v>
      </c>
      <c r="C300" s="4">
        <f t="shared" si="37"/>
        <v>13.510489510489512</v>
      </c>
      <c r="D300" s="106">
        <v>14.18</v>
      </c>
      <c r="E300" s="4">
        <f t="shared" si="38"/>
        <v>14.03</v>
      </c>
      <c r="F300" s="4">
        <f t="shared" si="39"/>
        <v>-0.51951048951048762</v>
      </c>
    </row>
    <row r="301" spans="1:6" x14ac:dyDescent="0.3">
      <c r="A301" s="32">
        <v>44110</v>
      </c>
      <c r="B301" s="33">
        <v>19.32</v>
      </c>
      <c r="C301" s="4">
        <f t="shared" si="37"/>
        <v>13.510489510489512</v>
      </c>
      <c r="D301" s="106">
        <v>14.28</v>
      </c>
      <c r="E301" s="4">
        <f t="shared" si="38"/>
        <v>14.129999999999999</v>
      </c>
      <c r="F301" s="4">
        <f t="shared" si="39"/>
        <v>-0.61951048951048726</v>
      </c>
    </row>
    <row r="302" spans="1:6" x14ac:dyDescent="0.3">
      <c r="A302" s="32">
        <v>44111</v>
      </c>
      <c r="B302" s="33">
        <v>19.32</v>
      </c>
      <c r="C302" s="4">
        <f t="shared" si="37"/>
        <v>13.510489510489512</v>
      </c>
      <c r="D302" s="106">
        <v>14.28</v>
      </c>
      <c r="E302" s="4">
        <f t="shared" si="38"/>
        <v>14.129999999999999</v>
      </c>
      <c r="F302" s="4">
        <f t="shared" si="39"/>
        <v>-0.61951048951048726</v>
      </c>
    </row>
    <row r="303" spans="1:6" x14ac:dyDescent="0.3">
      <c r="A303" s="32">
        <v>44112</v>
      </c>
      <c r="B303" s="33">
        <v>19.32</v>
      </c>
      <c r="C303" s="4">
        <f t="shared" si="37"/>
        <v>13.510489510489512</v>
      </c>
      <c r="D303" s="106">
        <v>14.28</v>
      </c>
      <c r="E303" s="4">
        <f t="shared" si="38"/>
        <v>14.129999999999999</v>
      </c>
      <c r="F303" s="4">
        <f t="shared" si="39"/>
        <v>-0.61951048951048726</v>
      </c>
    </row>
    <row r="304" spans="1:6" x14ac:dyDescent="0.3">
      <c r="A304" s="32">
        <v>44113</v>
      </c>
      <c r="B304" s="33">
        <v>19.32</v>
      </c>
      <c r="C304" s="4">
        <f t="shared" si="37"/>
        <v>13.510489510489512</v>
      </c>
      <c r="D304" s="106">
        <v>14.28</v>
      </c>
      <c r="E304" s="4">
        <f t="shared" si="38"/>
        <v>14.129999999999999</v>
      </c>
      <c r="F304" s="4">
        <f t="shared" si="39"/>
        <v>-0.61951048951048726</v>
      </c>
    </row>
    <row r="305" spans="1:6" x14ac:dyDescent="0.3">
      <c r="A305" s="32">
        <v>44114</v>
      </c>
      <c r="B305" s="33">
        <v>19.32</v>
      </c>
      <c r="C305" s="4">
        <f t="shared" si="37"/>
        <v>13.510489510489512</v>
      </c>
      <c r="D305" s="106">
        <v>14.28</v>
      </c>
      <c r="E305" s="4">
        <f t="shared" si="38"/>
        <v>14.129999999999999</v>
      </c>
      <c r="F305" s="4">
        <f t="shared" si="39"/>
        <v>-0.61951048951048726</v>
      </c>
    </row>
    <row r="306" spans="1:6" x14ac:dyDescent="0.3">
      <c r="A306" s="32">
        <v>44115</v>
      </c>
      <c r="B306" s="33">
        <v>19.32</v>
      </c>
      <c r="C306" s="4">
        <f t="shared" si="37"/>
        <v>13.510489510489512</v>
      </c>
      <c r="D306" s="106">
        <v>14.28</v>
      </c>
      <c r="E306" s="4">
        <f t="shared" si="38"/>
        <v>14.129999999999999</v>
      </c>
      <c r="F306" s="4">
        <f t="shared" si="39"/>
        <v>-0.61951048951048726</v>
      </c>
    </row>
    <row r="307" spans="1:6" x14ac:dyDescent="0.3">
      <c r="A307" s="32">
        <v>44116</v>
      </c>
      <c r="B307" s="33">
        <v>19.32</v>
      </c>
      <c r="C307" s="4">
        <f t="shared" si="37"/>
        <v>13.510489510489512</v>
      </c>
      <c r="D307" s="106">
        <v>14.28</v>
      </c>
      <c r="E307" s="4">
        <f t="shared" si="38"/>
        <v>14.129999999999999</v>
      </c>
      <c r="F307" s="4">
        <f t="shared" si="39"/>
        <v>-0.61951048951048726</v>
      </c>
    </row>
    <row r="308" spans="1:6" x14ac:dyDescent="0.3">
      <c r="A308" s="32">
        <v>44117</v>
      </c>
      <c r="B308" s="33">
        <v>19.32</v>
      </c>
      <c r="C308" s="4">
        <f t="shared" si="37"/>
        <v>13.510489510489512</v>
      </c>
      <c r="D308" s="106">
        <v>14.18</v>
      </c>
      <c r="E308" s="4">
        <f t="shared" si="38"/>
        <v>14.03</v>
      </c>
      <c r="F308" s="4">
        <f t="shared" si="39"/>
        <v>-0.51951048951048762</v>
      </c>
    </row>
    <row r="309" spans="1:6" x14ac:dyDescent="0.3">
      <c r="A309" s="32">
        <v>44118</v>
      </c>
      <c r="B309" s="33">
        <v>19.32</v>
      </c>
      <c r="C309" s="4">
        <f t="shared" si="37"/>
        <v>13.510489510489512</v>
      </c>
      <c r="D309" s="106">
        <v>14.18</v>
      </c>
      <c r="E309" s="4">
        <f t="shared" si="38"/>
        <v>14.03</v>
      </c>
      <c r="F309" s="4">
        <f t="shared" si="39"/>
        <v>-0.51951048951048762</v>
      </c>
    </row>
    <row r="310" spans="1:6" x14ac:dyDescent="0.3">
      <c r="A310" s="32">
        <v>44119</v>
      </c>
      <c r="B310" s="33">
        <v>19.32</v>
      </c>
      <c r="C310" s="4">
        <f t="shared" si="37"/>
        <v>13.510489510489512</v>
      </c>
      <c r="D310" s="106">
        <v>14.18</v>
      </c>
      <c r="E310" s="4">
        <f t="shared" si="38"/>
        <v>14.03</v>
      </c>
      <c r="F310" s="4">
        <f t="shared" si="39"/>
        <v>-0.51951048951048762</v>
      </c>
    </row>
    <row r="311" spans="1:6" x14ac:dyDescent="0.3">
      <c r="A311" s="32">
        <v>44120</v>
      </c>
      <c r="B311" s="33">
        <v>19.32</v>
      </c>
      <c r="C311" s="4">
        <f t="shared" si="37"/>
        <v>13.510489510489512</v>
      </c>
      <c r="D311" s="106">
        <v>14.08</v>
      </c>
      <c r="E311" s="4">
        <f t="shared" si="38"/>
        <v>13.93</v>
      </c>
      <c r="F311" s="4">
        <f t="shared" si="39"/>
        <v>-0.41951048951048797</v>
      </c>
    </row>
    <row r="312" spans="1:6" x14ac:dyDescent="0.3">
      <c r="A312" s="32">
        <v>44121</v>
      </c>
      <c r="B312" s="33">
        <v>19.32</v>
      </c>
      <c r="C312" s="4">
        <f t="shared" si="37"/>
        <v>13.510489510489512</v>
      </c>
      <c r="D312" s="106">
        <v>14.08</v>
      </c>
      <c r="E312" s="4">
        <f t="shared" si="38"/>
        <v>13.93</v>
      </c>
      <c r="F312" s="4">
        <f t="shared" si="39"/>
        <v>-0.41951048951048797</v>
      </c>
    </row>
    <row r="313" spans="1:6" x14ac:dyDescent="0.3">
      <c r="A313" s="32">
        <v>44122</v>
      </c>
      <c r="B313" s="33">
        <v>19.32</v>
      </c>
      <c r="C313" s="4">
        <f t="shared" si="37"/>
        <v>13.510489510489512</v>
      </c>
      <c r="D313" s="106">
        <v>14.08</v>
      </c>
      <c r="E313" s="4">
        <f t="shared" si="38"/>
        <v>13.93</v>
      </c>
      <c r="F313" s="4">
        <f t="shared" si="39"/>
        <v>-0.41951048951048797</v>
      </c>
    </row>
    <row r="314" spans="1:6" x14ac:dyDescent="0.3">
      <c r="A314" s="32">
        <v>44123</v>
      </c>
      <c r="B314" s="33">
        <v>19.32</v>
      </c>
      <c r="C314" s="4">
        <f t="shared" si="37"/>
        <v>13.510489510489512</v>
      </c>
      <c r="D314" s="106">
        <v>14.08</v>
      </c>
      <c r="E314" s="4">
        <f t="shared" si="38"/>
        <v>13.93</v>
      </c>
      <c r="F314" s="4">
        <f t="shared" si="39"/>
        <v>-0.41951048951048797</v>
      </c>
    </row>
    <row r="315" spans="1:6" x14ac:dyDescent="0.3">
      <c r="A315" s="32">
        <v>44124</v>
      </c>
      <c r="B315" s="33">
        <v>19.32</v>
      </c>
      <c r="C315" s="4">
        <f t="shared" si="37"/>
        <v>13.510489510489512</v>
      </c>
      <c r="D315" s="106">
        <v>13.98</v>
      </c>
      <c r="E315" s="4">
        <f t="shared" si="38"/>
        <v>13.83</v>
      </c>
      <c r="F315" s="4">
        <f t="shared" si="39"/>
        <v>-0.31951048951048833</v>
      </c>
    </row>
    <row r="316" spans="1:6" x14ac:dyDescent="0.3">
      <c r="A316" s="32">
        <v>44125</v>
      </c>
      <c r="B316" s="33">
        <v>19.32</v>
      </c>
      <c r="C316" s="4">
        <f t="shared" si="37"/>
        <v>13.510489510489512</v>
      </c>
      <c r="D316" s="106">
        <v>13.98</v>
      </c>
      <c r="E316" s="4">
        <f t="shared" si="38"/>
        <v>13.83</v>
      </c>
      <c r="F316" s="4">
        <f t="shared" si="39"/>
        <v>-0.31951048951048833</v>
      </c>
    </row>
    <row r="317" spans="1:6" x14ac:dyDescent="0.3">
      <c r="A317" s="32">
        <v>44126</v>
      </c>
      <c r="B317" s="33">
        <v>19.32</v>
      </c>
      <c r="C317" s="4">
        <f t="shared" si="37"/>
        <v>13.510489510489512</v>
      </c>
      <c r="D317" s="106">
        <v>13.83</v>
      </c>
      <c r="E317" s="4">
        <f t="shared" si="38"/>
        <v>13.68</v>
      </c>
      <c r="F317" s="4">
        <f t="shared" si="39"/>
        <v>-0.16951048951048797</v>
      </c>
    </row>
    <row r="318" spans="1:6" x14ac:dyDescent="0.3">
      <c r="A318" s="32">
        <v>44127</v>
      </c>
      <c r="B318" s="33">
        <v>19.32</v>
      </c>
      <c r="C318" s="4">
        <f t="shared" si="37"/>
        <v>13.510489510489512</v>
      </c>
      <c r="D318" s="106">
        <v>13.83</v>
      </c>
      <c r="E318" s="4">
        <f t="shared" si="38"/>
        <v>13.68</v>
      </c>
      <c r="F318" s="4">
        <f t="shared" si="39"/>
        <v>-0.16951048951048797</v>
      </c>
    </row>
    <row r="319" spans="1:6" x14ac:dyDescent="0.3">
      <c r="A319" s="32">
        <v>44128</v>
      </c>
      <c r="B319" s="33">
        <v>19.32</v>
      </c>
      <c r="C319" s="4">
        <f t="shared" si="37"/>
        <v>13.510489510489512</v>
      </c>
      <c r="D319" s="106">
        <v>13.83</v>
      </c>
      <c r="E319" s="4">
        <f t="shared" si="38"/>
        <v>13.68</v>
      </c>
      <c r="F319" s="4">
        <f t="shared" si="39"/>
        <v>-0.16951048951048797</v>
      </c>
    </row>
    <row r="320" spans="1:6" x14ac:dyDescent="0.3">
      <c r="A320" s="32">
        <v>44129</v>
      </c>
      <c r="B320" s="33">
        <v>19.32</v>
      </c>
      <c r="C320" s="4">
        <f t="shared" si="37"/>
        <v>13.510489510489512</v>
      </c>
      <c r="D320" s="106">
        <v>13.83</v>
      </c>
      <c r="E320" s="4">
        <f t="shared" si="38"/>
        <v>13.68</v>
      </c>
      <c r="F320" s="4">
        <f t="shared" si="39"/>
        <v>-0.16951048951048797</v>
      </c>
    </row>
    <row r="321" spans="1:6" x14ac:dyDescent="0.3">
      <c r="A321" s="32">
        <v>44130</v>
      </c>
      <c r="B321" s="33">
        <v>19.32</v>
      </c>
      <c r="C321" s="4">
        <f t="shared" si="37"/>
        <v>13.510489510489512</v>
      </c>
      <c r="D321" s="106">
        <v>13.83</v>
      </c>
      <c r="E321" s="4">
        <f t="shared" si="38"/>
        <v>13.68</v>
      </c>
      <c r="F321" s="4">
        <f t="shared" si="39"/>
        <v>-0.16951048951048797</v>
      </c>
    </row>
    <row r="322" spans="1:6" x14ac:dyDescent="0.3">
      <c r="A322" s="32">
        <v>44131</v>
      </c>
      <c r="B322" s="33">
        <v>19.32</v>
      </c>
      <c r="C322" s="4">
        <f t="shared" si="37"/>
        <v>13.510489510489512</v>
      </c>
      <c r="D322" s="106">
        <v>13.73</v>
      </c>
      <c r="E322" s="4">
        <f t="shared" si="38"/>
        <v>13.58</v>
      </c>
      <c r="F322" s="4">
        <f t="shared" si="39"/>
        <v>-6.9510489510488327E-2</v>
      </c>
    </row>
    <row r="323" spans="1:6" x14ac:dyDescent="0.3">
      <c r="A323" s="32">
        <v>44132</v>
      </c>
      <c r="B323" s="33">
        <v>19.32</v>
      </c>
      <c r="C323" s="4">
        <f t="shared" si="37"/>
        <v>13.510489510489512</v>
      </c>
      <c r="D323" s="106">
        <v>13.83</v>
      </c>
      <c r="E323" s="4">
        <f t="shared" si="38"/>
        <v>13.68</v>
      </c>
      <c r="F323" s="4">
        <f t="shared" si="39"/>
        <v>-0.16951048951048797</v>
      </c>
    </row>
    <row r="324" spans="1:6" x14ac:dyDescent="0.3">
      <c r="A324" s="32">
        <v>44133</v>
      </c>
      <c r="B324" s="33">
        <v>19.32</v>
      </c>
      <c r="C324" s="4">
        <f t="shared" si="37"/>
        <v>13.510489510489512</v>
      </c>
      <c r="D324" s="106">
        <v>13.68</v>
      </c>
      <c r="E324" s="4">
        <f t="shared" ref="E324" si="40">D324-0.15</f>
        <v>13.53</v>
      </c>
      <c r="F324" s="4">
        <f t="shared" ref="F324" si="41">C324-E324</f>
        <v>-1.9510489510487616E-2</v>
      </c>
    </row>
    <row r="325" spans="1:6" x14ac:dyDescent="0.3">
      <c r="A325" s="32">
        <v>44134</v>
      </c>
      <c r="B325" s="33">
        <v>19.32</v>
      </c>
      <c r="C325" s="4">
        <f t="shared" si="37"/>
        <v>13.510489510489512</v>
      </c>
      <c r="D325" s="106">
        <v>13.53</v>
      </c>
      <c r="E325" s="4">
        <f t="shared" si="38"/>
        <v>13.379999999999999</v>
      </c>
      <c r="F325" s="4">
        <f t="shared" si="39"/>
        <v>0.13048951048951274</v>
      </c>
    </row>
    <row r="326" spans="1:6" ht="13.5" thickBot="1" x14ac:dyDescent="0.35">
      <c r="A326" s="34">
        <v>44135</v>
      </c>
      <c r="B326" s="35">
        <v>19.32</v>
      </c>
      <c r="C326" s="10">
        <f t="shared" si="37"/>
        <v>13.510489510489512</v>
      </c>
      <c r="D326" s="107">
        <v>13.53</v>
      </c>
      <c r="E326" s="10">
        <f t="shared" si="38"/>
        <v>13.379999999999999</v>
      </c>
      <c r="F326" s="10">
        <f t="shared" si="39"/>
        <v>0.13048951048951274</v>
      </c>
    </row>
    <row r="327" spans="1:6" x14ac:dyDescent="0.3">
      <c r="A327" s="36" t="s">
        <v>11</v>
      </c>
      <c r="B327" s="37">
        <f>AVERAGE(B296:B326)</f>
        <v>19.320000000000004</v>
      </c>
      <c r="C327" s="37">
        <f t="shared" ref="C327:E327" si="42">AVERAGE(C296:C326)</f>
        <v>13.510489510489505</v>
      </c>
      <c r="D327" s="37">
        <f t="shared" si="42"/>
        <v>14.036451612903226</v>
      </c>
      <c r="E327" s="37">
        <f t="shared" si="42"/>
        <v>13.886451612903224</v>
      </c>
      <c r="F327" s="6">
        <f>C327-E327</f>
        <v>-0.37596210241371963</v>
      </c>
    </row>
    <row r="328" spans="1:6" x14ac:dyDescent="0.3">
      <c r="A328" s="63"/>
      <c r="B328" s="66"/>
      <c r="C328" s="66"/>
      <c r="D328" s="66"/>
      <c r="E328" s="66"/>
      <c r="F328" s="23"/>
    </row>
    <row r="329" spans="1:6" x14ac:dyDescent="0.3">
      <c r="A329" s="32">
        <v>44136</v>
      </c>
      <c r="B329" s="33">
        <v>19.32</v>
      </c>
      <c r="C329" s="4">
        <f t="shared" ref="C329:C358" si="43">B329/1.43</f>
        <v>13.510489510489512</v>
      </c>
      <c r="D329" s="2">
        <v>13.53</v>
      </c>
      <c r="E329" s="4">
        <f>D329-0.15</f>
        <v>13.379999999999999</v>
      </c>
      <c r="F329" s="4">
        <f>C329-E329</f>
        <v>0.13048951048951274</v>
      </c>
    </row>
    <row r="330" spans="1:6" x14ac:dyDescent="0.3">
      <c r="A330" s="32">
        <v>44137</v>
      </c>
      <c r="B330" s="33">
        <v>19.32</v>
      </c>
      <c r="C330" s="4">
        <f t="shared" si="43"/>
        <v>13.510489510489512</v>
      </c>
      <c r="D330" s="2">
        <v>13.53</v>
      </c>
      <c r="E330" s="4">
        <f t="shared" ref="E330:E358" si="44">D330-0.15</f>
        <v>13.379999999999999</v>
      </c>
      <c r="F330" s="4">
        <f t="shared" ref="F330:F358" si="45">C330-E330</f>
        <v>0.13048951048951274</v>
      </c>
    </row>
    <row r="331" spans="1:6" x14ac:dyDescent="0.3">
      <c r="A331" s="32">
        <v>44138</v>
      </c>
      <c r="B331" s="33">
        <v>19.32</v>
      </c>
      <c r="C331" s="4">
        <f t="shared" si="43"/>
        <v>13.510489510489512</v>
      </c>
      <c r="D331" s="2">
        <v>13.63</v>
      </c>
      <c r="E331" s="4">
        <f t="shared" si="44"/>
        <v>13.48</v>
      </c>
      <c r="F331" s="4">
        <f t="shared" si="45"/>
        <v>3.0489510489511318E-2</v>
      </c>
    </row>
    <row r="332" spans="1:6" x14ac:dyDescent="0.3">
      <c r="A332" s="32">
        <v>44139</v>
      </c>
      <c r="B332" s="33">
        <v>19.32</v>
      </c>
      <c r="C332" s="4">
        <f t="shared" si="43"/>
        <v>13.510489510489512</v>
      </c>
      <c r="D332" s="2">
        <v>13.63</v>
      </c>
      <c r="E332" s="4">
        <f t="shared" si="44"/>
        <v>13.48</v>
      </c>
      <c r="F332" s="4">
        <f t="shared" si="45"/>
        <v>3.0489510489511318E-2</v>
      </c>
    </row>
    <row r="333" spans="1:6" x14ac:dyDescent="0.3">
      <c r="A333" s="32">
        <v>44140</v>
      </c>
      <c r="B333" s="33">
        <v>19.32</v>
      </c>
      <c r="C333" s="4">
        <f t="shared" si="43"/>
        <v>13.510489510489512</v>
      </c>
      <c r="D333" s="2">
        <v>13.73</v>
      </c>
      <c r="E333" s="4">
        <f t="shared" si="44"/>
        <v>13.58</v>
      </c>
      <c r="F333" s="4">
        <f t="shared" si="45"/>
        <v>-6.9510489510488327E-2</v>
      </c>
    </row>
    <row r="334" spans="1:6" x14ac:dyDescent="0.3">
      <c r="A334" s="32">
        <v>44141</v>
      </c>
      <c r="B334" s="33">
        <v>19.32</v>
      </c>
      <c r="C334" s="4">
        <f t="shared" si="43"/>
        <v>13.510489510489512</v>
      </c>
      <c r="D334" s="2">
        <v>13.63</v>
      </c>
      <c r="E334" s="4">
        <f t="shared" si="44"/>
        <v>13.48</v>
      </c>
      <c r="F334" s="4">
        <f t="shared" si="45"/>
        <v>3.0489510489511318E-2</v>
      </c>
    </row>
    <row r="335" spans="1:6" x14ac:dyDescent="0.3">
      <c r="A335" s="32">
        <v>44142</v>
      </c>
      <c r="B335" s="33">
        <v>19.32</v>
      </c>
      <c r="C335" s="4">
        <f t="shared" si="43"/>
        <v>13.510489510489512</v>
      </c>
      <c r="D335" s="2">
        <v>13.63</v>
      </c>
      <c r="E335" s="4">
        <f t="shared" si="44"/>
        <v>13.48</v>
      </c>
      <c r="F335" s="4">
        <f t="shared" si="45"/>
        <v>3.0489510489511318E-2</v>
      </c>
    </row>
    <row r="336" spans="1:6" x14ac:dyDescent="0.3">
      <c r="A336" s="32">
        <v>44143</v>
      </c>
      <c r="B336" s="33">
        <v>19.32</v>
      </c>
      <c r="C336" s="4">
        <f t="shared" si="43"/>
        <v>13.510489510489512</v>
      </c>
      <c r="D336" s="2">
        <v>13.63</v>
      </c>
      <c r="E336" s="4">
        <f t="shared" si="44"/>
        <v>13.48</v>
      </c>
      <c r="F336" s="4">
        <f t="shared" si="45"/>
        <v>3.0489510489511318E-2</v>
      </c>
    </row>
    <row r="337" spans="1:6" x14ac:dyDescent="0.3">
      <c r="A337" s="32">
        <v>44144</v>
      </c>
      <c r="B337" s="33">
        <v>19.32</v>
      </c>
      <c r="C337" s="4">
        <f t="shared" si="43"/>
        <v>13.510489510489512</v>
      </c>
      <c r="D337" s="2">
        <v>13.53</v>
      </c>
      <c r="E337" s="4">
        <f t="shared" si="44"/>
        <v>13.379999999999999</v>
      </c>
      <c r="F337" s="4">
        <f t="shared" si="45"/>
        <v>0.13048951048951274</v>
      </c>
    </row>
    <row r="338" spans="1:6" x14ac:dyDescent="0.3">
      <c r="A338" s="32">
        <v>44145</v>
      </c>
      <c r="B338" s="33">
        <v>19.32</v>
      </c>
      <c r="C338" s="4">
        <f t="shared" si="43"/>
        <v>13.510489510489512</v>
      </c>
      <c r="D338" s="2">
        <v>13.73</v>
      </c>
      <c r="E338" s="4">
        <f t="shared" si="44"/>
        <v>13.58</v>
      </c>
      <c r="F338" s="4">
        <f t="shared" si="45"/>
        <v>-6.9510489510488327E-2</v>
      </c>
    </row>
    <row r="339" spans="1:6" x14ac:dyDescent="0.3">
      <c r="A339" s="32">
        <v>44146</v>
      </c>
      <c r="B339" s="33">
        <v>19.32</v>
      </c>
      <c r="C339" s="4">
        <f t="shared" si="43"/>
        <v>13.510489510489512</v>
      </c>
      <c r="D339" s="2">
        <v>13.83</v>
      </c>
      <c r="E339" s="4">
        <f t="shared" si="44"/>
        <v>13.68</v>
      </c>
      <c r="F339" s="4">
        <f t="shared" si="45"/>
        <v>-0.16951048951048797</v>
      </c>
    </row>
    <row r="340" spans="1:6" x14ac:dyDescent="0.3">
      <c r="A340" s="32">
        <v>44147</v>
      </c>
      <c r="B340" s="33">
        <v>19.32</v>
      </c>
      <c r="C340" s="4">
        <f t="shared" si="43"/>
        <v>13.510489510489512</v>
      </c>
      <c r="D340" s="2">
        <v>13.93</v>
      </c>
      <c r="E340" s="4">
        <f t="shared" si="44"/>
        <v>13.78</v>
      </c>
      <c r="F340" s="4">
        <f t="shared" si="45"/>
        <v>-0.26951048951048762</v>
      </c>
    </row>
    <row r="341" spans="1:6" x14ac:dyDescent="0.3">
      <c r="A341" s="32">
        <v>44148</v>
      </c>
      <c r="B341" s="33">
        <v>19.32</v>
      </c>
      <c r="C341" s="4">
        <f t="shared" si="43"/>
        <v>13.510489510489512</v>
      </c>
      <c r="D341" s="2">
        <v>13.83</v>
      </c>
      <c r="E341" s="4">
        <f t="shared" si="44"/>
        <v>13.68</v>
      </c>
      <c r="F341" s="4">
        <f t="shared" si="45"/>
        <v>-0.16951048951048797</v>
      </c>
    </row>
    <row r="342" spans="1:6" x14ac:dyDescent="0.3">
      <c r="A342" s="32">
        <v>44149</v>
      </c>
      <c r="B342" s="33">
        <v>19.32</v>
      </c>
      <c r="C342" s="4">
        <f t="shared" si="43"/>
        <v>13.510489510489512</v>
      </c>
      <c r="D342" s="2">
        <v>13.83</v>
      </c>
      <c r="E342" s="4">
        <f t="shared" si="44"/>
        <v>13.68</v>
      </c>
      <c r="F342" s="4">
        <f t="shared" si="45"/>
        <v>-0.16951048951048797</v>
      </c>
    </row>
    <row r="343" spans="1:6" x14ac:dyDescent="0.3">
      <c r="A343" s="32">
        <v>44150</v>
      </c>
      <c r="B343" s="33">
        <v>19.32</v>
      </c>
      <c r="C343" s="4">
        <f t="shared" si="43"/>
        <v>13.510489510489512</v>
      </c>
      <c r="D343" s="2">
        <v>13.83</v>
      </c>
      <c r="E343" s="4">
        <f t="shared" si="44"/>
        <v>13.68</v>
      </c>
      <c r="F343" s="4">
        <f t="shared" si="45"/>
        <v>-0.16951048951048797</v>
      </c>
    </row>
    <row r="344" spans="1:6" x14ac:dyDescent="0.3">
      <c r="A344" s="32">
        <v>44151</v>
      </c>
      <c r="B344" s="33">
        <v>19.32</v>
      </c>
      <c r="C344" s="4">
        <f t="shared" si="43"/>
        <v>13.510489510489512</v>
      </c>
      <c r="D344" s="2">
        <v>13.83</v>
      </c>
      <c r="E344" s="4">
        <f t="shared" si="44"/>
        <v>13.68</v>
      </c>
      <c r="F344" s="4">
        <f t="shared" si="45"/>
        <v>-0.16951048951048797</v>
      </c>
    </row>
    <row r="345" spans="1:6" x14ac:dyDescent="0.3">
      <c r="A345" s="32">
        <v>44152</v>
      </c>
      <c r="B345" s="33">
        <v>19.32</v>
      </c>
      <c r="C345" s="4">
        <f t="shared" si="43"/>
        <v>13.510489510489512</v>
      </c>
      <c r="D345" s="2">
        <v>13.83</v>
      </c>
      <c r="E345" s="4">
        <f t="shared" si="44"/>
        <v>13.68</v>
      </c>
      <c r="F345" s="4">
        <f t="shared" si="45"/>
        <v>-0.16951048951048797</v>
      </c>
    </row>
    <row r="346" spans="1:6" x14ac:dyDescent="0.3">
      <c r="A346" s="32">
        <v>44153</v>
      </c>
      <c r="B346" s="33">
        <v>19.32</v>
      </c>
      <c r="C346" s="4">
        <f t="shared" si="43"/>
        <v>13.510489510489512</v>
      </c>
      <c r="D346" s="2">
        <v>13.83</v>
      </c>
      <c r="E346" s="4">
        <f t="shared" si="44"/>
        <v>13.68</v>
      </c>
      <c r="F346" s="4">
        <f t="shared" si="45"/>
        <v>-0.16951048951048797</v>
      </c>
    </row>
    <row r="347" spans="1:6" x14ac:dyDescent="0.3">
      <c r="A347" s="32">
        <v>44154</v>
      </c>
      <c r="B347" s="33">
        <v>19.32</v>
      </c>
      <c r="C347" s="4">
        <f t="shared" si="43"/>
        <v>13.510489510489512</v>
      </c>
      <c r="D347" s="2">
        <v>13.98</v>
      </c>
      <c r="E347" s="4">
        <f t="shared" si="44"/>
        <v>13.83</v>
      </c>
      <c r="F347" s="4">
        <f t="shared" si="45"/>
        <v>-0.31951048951048833</v>
      </c>
    </row>
    <row r="348" spans="1:6" x14ac:dyDescent="0.3">
      <c r="A348" s="32">
        <v>44155</v>
      </c>
      <c r="B348" s="33">
        <v>19.32</v>
      </c>
      <c r="C348" s="4">
        <f t="shared" si="43"/>
        <v>13.510489510489512</v>
      </c>
      <c r="D348" s="2">
        <v>13.98</v>
      </c>
      <c r="E348" s="4">
        <f t="shared" si="44"/>
        <v>13.83</v>
      </c>
      <c r="F348" s="4">
        <f t="shared" si="45"/>
        <v>-0.31951048951048833</v>
      </c>
    </row>
    <row r="349" spans="1:6" x14ac:dyDescent="0.3">
      <c r="A349" s="32">
        <v>44156</v>
      </c>
      <c r="B349" s="33">
        <v>19.32</v>
      </c>
      <c r="C349" s="4">
        <f t="shared" si="43"/>
        <v>13.510489510489512</v>
      </c>
      <c r="D349" s="2">
        <v>13.98</v>
      </c>
      <c r="E349" s="4">
        <f t="shared" si="44"/>
        <v>13.83</v>
      </c>
      <c r="F349" s="4">
        <f t="shared" si="45"/>
        <v>-0.31951048951048833</v>
      </c>
    </row>
    <row r="350" spans="1:6" x14ac:dyDescent="0.3">
      <c r="A350" s="32">
        <v>44157</v>
      </c>
      <c r="B350" s="33">
        <v>19.32</v>
      </c>
      <c r="C350" s="4">
        <f t="shared" si="43"/>
        <v>13.510489510489512</v>
      </c>
      <c r="D350" s="2">
        <v>13.98</v>
      </c>
      <c r="E350" s="4">
        <f t="shared" si="44"/>
        <v>13.83</v>
      </c>
      <c r="F350" s="4">
        <f t="shared" si="45"/>
        <v>-0.31951048951048833</v>
      </c>
    </row>
    <row r="351" spans="1:6" x14ac:dyDescent="0.3">
      <c r="A351" s="32">
        <v>44158</v>
      </c>
      <c r="B351" s="33">
        <v>19.32</v>
      </c>
      <c r="C351" s="4">
        <f t="shared" si="43"/>
        <v>13.510489510489512</v>
      </c>
      <c r="D351" s="2">
        <v>14.08</v>
      </c>
      <c r="E351" s="4">
        <f t="shared" si="44"/>
        <v>13.93</v>
      </c>
      <c r="F351" s="4">
        <f t="shared" si="45"/>
        <v>-0.41951048951048797</v>
      </c>
    </row>
    <row r="352" spans="1:6" x14ac:dyDescent="0.3">
      <c r="A352" s="32">
        <v>44159</v>
      </c>
      <c r="B352" s="33">
        <v>19.32</v>
      </c>
      <c r="C352" s="4">
        <f t="shared" si="43"/>
        <v>13.510489510489512</v>
      </c>
      <c r="D352" s="2">
        <v>14.18</v>
      </c>
      <c r="E352" s="4">
        <f t="shared" si="44"/>
        <v>14.03</v>
      </c>
      <c r="F352" s="4">
        <f t="shared" si="45"/>
        <v>-0.51951048951048762</v>
      </c>
    </row>
    <row r="353" spans="1:6" x14ac:dyDescent="0.3">
      <c r="A353" s="32">
        <v>44160</v>
      </c>
      <c r="B353" s="33">
        <v>19.32</v>
      </c>
      <c r="C353" s="4">
        <f t="shared" si="43"/>
        <v>13.510489510489512</v>
      </c>
      <c r="D353" s="2">
        <v>14.28</v>
      </c>
      <c r="E353" s="4">
        <f t="shared" si="44"/>
        <v>14.129999999999999</v>
      </c>
      <c r="F353" s="4">
        <f t="shared" si="45"/>
        <v>-0.61951048951048726</v>
      </c>
    </row>
    <row r="354" spans="1:6" x14ac:dyDescent="0.3">
      <c r="A354" s="32">
        <v>44161</v>
      </c>
      <c r="B354" s="33">
        <v>19.32</v>
      </c>
      <c r="C354" s="4">
        <f t="shared" si="43"/>
        <v>13.510489510489512</v>
      </c>
      <c r="D354" s="2">
        <v>14.28</v>
      </c>
      <c r="E354" s="4">
        <f t="shared" si="44"/>
        <v>14.129999999999999</v>
      </c>
      <c r="F354" s="4">
        <f t="shared" si="45"/>
        <v>-0.61951048951048726</v>
      </c>
    </row>
    <row r="355" spans="1:6" x14ac:dyDescent="0.3">
      <c r="A355" s="32">
        <v>44162</v>
      </c>
      <c r="B355" s="33">
        <v>19.32</v>
      </c>
      <c r="C355" s="4">
        <f t="shared" si="43"/>
        <v>13.510489510489512</v>
      </c>
      <c r="D355" s="2">
        <v>14.28</v>
      </c>
      <c r="E355" s="4">
        <f t="shared" si="44"/>
        <v>14.129999999999999</v>
      </c>
      <c r="F355" s="4">
        <f t="shared" si="45"/>
        <v>-0.61951048951048726</v>
      </c>
    </row>
    <row r="356" spans="1:6" x14ac:dyDescent="0.3">
      <c r="A356" s="32">
        <v>44163</v>
      </c>
      <c r="B356" s="33">
        <v>19.32</v>
      </c>
      <c r="C356" s="4">
        <f t="shared" si="43"/>
        <v>13.510489510489512</v>
      </c>
      <c r="D356" s="2">
        <v>14.28</v>
      </c>
      <c r="E356" s="4">
        <f t="shared" si="44"/>
        <v>14.129999999999999</v>
      </c>
      <c r="F356" s="4">
        <f t="shared" si="45"/>
        <v>-0.61951048951048726</v>
      </c>
    </row>
    <row r="357" spans="1:6" x14ac:dyDescent="0.3">
      <c r="A357" s="32">
        <v>44164</v>
      </c>
      <c r="B357" s="33">
        <v>19.32</v>
      </c>
      <c r="C357" s="4">
        <f t="shared" si="43"/>
        <v>13.510489510489512</v>
      </c>
      <c r="D357" s="2">
        <v>14.28</v>
      </c>
      <c r="E357" s="4">
        <f t="shared" si="44"/>
        <v>14.129999999999999</v>
      </c>
      <c r="F357" s="4">
        <f t="shared" si="45"/>
        <v>-0.61951048951048726</v>
      </c>
    </row>
    <row r="358" spans="1:6" ht="13.5" thickBot="1" x14ac:dyDescent="0.35">
      <c r="A358" s="34">
        <v>44165</v>
      </c>
      <c r="B358" s="35">
        <v>19.32</v>
      </c>
      <c r="C358" s="10">
        <f t="shared" si="43"/>
        <v>13.510489510489512</v>
      </c>
      <c r="D358" s="9">
        <v>14.18</v>
      </c>
      <c r="E358" s="10">
        <f t="shared" si="44"/>
        <v>14.03</v>
      </c>
      <c r="F358" s="10">
        <f t="shared" si="45"/>
        <v>-0.51951048951048762</v>
      </c>
    </row>
    <row r="359" spans="1:6" x14ac:dyDescent="0.3">
      <c r="A359" s="36" t="s">
        <v>12</v>
      </c>
      <c r="B359" s="37">
        <f>AVERAGE(B329:B358)</f>
        <v>19.32</v>
      </c>
      <c r="C359" s="37">
        <f>AVERAGE(C329:C358)</f>
        <v>13.510489510489505</v>
      </c>
      <c r="D359" s="37">
        <f>AVERAGE(D329:D358)</f>
        <v>13.889999999999999</v>
      </c>
      <c r="E359" s="37">
        <f>AVERAGE(E329:E358)</f>
        <v>13.739999999999998</v>
      </c>
      <c r="F359" s="6">
        <f>C359-E359</f>
        <v>-0.2295104895104938</v>
      </c>
    </row>
    <row r="360" spans="1:6" x14ac:dyDescent="0.3">
      <c r="A360" s="63"/>
      <c r="B360" s="66"/>
      <c r="C360" s="66"/>
      <c r="D360" s="66"/>
      <c r="E360" s="66"/>
      <c r="F360" s="23"/>
    </row>
    <row r="361" spans="1:6" x14ac:dyDescent="0.3">
      <c r="A361" s="32">
        <v>44166</v>
      </c>
      <c r="B361" s="33">
        <v>19.32</v>
      </c>
      <c r="C361" s="4">
        <f t="shared" ref="C361:C391" si="46">B361/1.43</f>
        <v>13.510489510489512</v>
      </c>
      <c r="D361" s="2">
        <v>14.08</v>
      </c>
      <c r="E361" s="4">
        <f>D361-0.15</f>
        <v>13.93</v>
      </c>
      <c r="F361" s="4">
        <f>C361-E361</f>
        <v>-0.41951048951048797</v>
      </c>
    </row>
    <row r="362" spans="1:6" x14ac:dyDescent="0.3">
      <c r="A362" s="32">
        <v>44167</v>
      </c>
      <c r="B362" s="33">
        <v>19.32</v>
      </c>
      <c r="C362" s="4">
        <f t="shared" si="46"/>
        <v>13.510489510489512</v>
      </c>
      <c r="D362" s="2">
        <v>14.08</v>
      </c>
      <c r="E362" s="4">
        <f t="shared" ref="E362:E391" si="47">D362-0.15</f>
        <v>13.93</v>
      </c>
      <c r="F362" s="4">
        <f t="shared" ref="F362:F391" si="48">C362-E362</f>
        <v>-0.41951048951048797</v>
      </c>
    </row>
    <row r="363" spans="1:6" x14ac:dyDescent="0.3">
      <c r="A363" s="32">
        <v>44168</v>
      </c>
      <c r="B363" s="33">
        <v>19.32</v>
      </c>
      <c r="C363" s="4">
        <f t="shared" si="46"/>
        <v>13.510489510489512</v>
      </c>
      <c r="D363" s="2">
        <v>14.08</v>
      </c>
      <c r="E363" s="4">
        <f t="shared" si="47"/>
        <v>13.93</v>
      </c>
      <c r="F363" s="4">
        <f t="shared" si="48"/>
        <v>-0.41951048951048797</v>
      </c>
    </row>
    <row r="364" spans="1:6" x14ac:dyDescent="0.3">
      <c r="A364" s="32">
        <v>44169</v>
      </c>
      <c r="B364" s="33">
        <v>19.32</v>
      </c>
      <c r="C364" s="4">
        <f t="shared" si="46"/>
        <v>13.510489510489512</v>
      </c>
      <c r="D364" s="2">
        <v>14.08</v>
      </c>
      <c r="E364" s="4">
        <f t="shared" si="47"/>
        <v>13.93</v>
      </c>
      <c r="F364" s="4">
        <f t="shared" si="48"/>
        <v>-0.41951048951048797</v>
      </c>
    </row>
    <row r="365" spans="1:6" x14ac:dyDescent="0.3">
      <c r="A365" s="32">
        <v>44170</v>
      </c>
      <c r="B365" s="33">
        <v>19.32</v>
      </c>
      <c r="C365" s="4">
        <f t="shared" si="46"/>
        <v>13.510489510489512</v>
      </c>
      <c r="D365" s="2">
        <v>14.08</v>
      </c>
      <c r="E365" s="4">
        <f t="shared" si="47"/>
        <v>13.93</v>
      </c>
      <c r="F365" s="4">
        <f t="shared" si="48"/>
        <v>-0.41951048951048797</v>
      </c>
    </row>
    <row r="366" spans="1:6" x14ac:dyDescent="0.3">
      <c r="A366" s="32">
        <v>44171</v>
      </c>
      <c r="B366" s="33">
        <v>19.32</v>
      </c>
      <c r="C366" s="4">
        <f t="shared" si="46"/>
        <v>13.510489510489512</v>
      </c>
      <c r="D366" s="2">
        <v>14.08</v>
      </c>
      <c r="E366" s="4">
        <f t="shared" si="47"/>
        <v>13.93</v>
      </c>
      <c r="F366" s="4">
        <f t="shared" si="48"/>
        <v>-0.41951048951048797</v>
      </c>
    </row>
    <row r="367" spans="1:6" x14ac:dyDescent="0.3">
      <c r="A367" s="32">
        <v>44172</v>
      </c>
      <c r="B367" s="33">
        <v>19.32</v>
      </c>
      <c r="C367" s="4">
        <f t="shared" si="46"/>
        <v>13.510489510489512</v>
      </c>
      <c r="D367" s="2">
        <v>14.08</v>
      </c>
      <c r="E367" s="4">
        <f t="shared" si="47"/>
        <v>13.93</v>
      </c>
      <c r="F367" s="4">
        <f t="shared" si="48"/>
        <v>-0.41951048951048797</v>
      </c>
    </row>
    <row r="368" spans="1:6" x14ac:dyDescent="0.3">
      <c r="A368" s="32">
        <v>44173</v>
      </c>
      <c r="B368" s="33">
        <v>19.32</v>
      </c>
      <c r="C368" s="4">
        <f t="shared" si="46"/>
        <v>13.510489510489512</v>
      </c>
      <c r="D368" s="2">
        <v>14.08</v>
      </c>
      <c r="E368" s="4">
        <f t="shared" si="47"/>
        <v>13.93</v>
      </c>
      <c r="F368" s="4">
        <f t="shared" si="48"/>
        <v>-0.41951048951048797</v>
      </c>
    </row>
    <row r="369" spans="1:6" x14ac:dyDescent="0.3">
      <c r="A369" s="32">
        <v>44174</v>
      </c>
      <c r="B369" s="33">
        <v>19.32</v>
      </c>
      <c r="C369" s="4">
        <f t="shared" si="46"/>
        <v>13.510489510489512</v>
      </c>
      <c r="D369" s="2">
        <v>14.08</v>
      </c>
      <c r="E369" s="4">
        <f t="shared" si="47"/>
        <v>13.93</v>
      </c>
      <c r="F369" s="4">
        <f t="shared" si="48"/>
        <v>-0.41951048951048797</v>
      </c>
    </row>
    <row r="370" spans="1:6" x14ac:dyDescent="0.3">
      <c r="A370" s="32">
        <v>44175</v>
      </c>
      <c r="B370" s="33">
        <v>19.32</v>
      </c>
      <c r="C370" s="4">
        <f t="shared" si="46"/>
        <v>13.510489510489512</v>
      </c>
      <c r="D370" s="2">
        <v>14.08</v>
      </c>
      <c r="E370" s="4">
        <f t="shared" si="47"/>
        <v>13.93</v>
      </c>
      <c r="F370" s="4">
        <f t="shared" si="48"/>
        <v>-0.41951048951048797</v>
      </c>
    </row>
    <row r="371" spans="1:6" x14ac:dyDescent="0.3">
      <c r="A371" s="32">
        <v>44176</v>
      </c>
      <c r="B371" s="33">
        <v>19.32</v>
      </c>
      <c r="C371" s="4">
        <f t="shared" si="46"/>
        <v>13.510489510489512</v>
      </c>
      <c r="D371" s="2">
        <v>14.23</v>
      </c>
      <c r="E371" s="4">
        <f t="shared" si="47"/>
        <v>14.08</v>
      </c>
      <c r="F371" s="4">
        <f t="shared" si="48"/>
        <v>-0.56951048951048833</v>
      </c>
    </row>
    <row r="372" spans="1:6" x14ac:dyDescent="0.3">
      <c r="A372" s="32">
        <v>44177</v>
      </c>
      <c r="B372" s="33">
        <v>19.32</v>
      </c>
      <c r="C372" s="4">
        <f t="shared" si="46"/>
        <v>13.510489510489512</v>
      </c>
      <c r="D372" s="2">
        <v>14.23</v>
      </c>
      <c r="E372" s="4">
        <f t="shared" si="47"/>
        <v>14.08</v>
      </c>
      <c r="F372" s="4">
        <f t="shared" si="48"/>
        <v>-0.56951048951048833</v>
      </c>
    </row>
    <row r="373" spans="1:6" x14ac:dyDescent="0.3">
      <c r="A373" s="32">
        <v>44178</v>
      </c>
      <c r="B373" s="33">
        <v>19.32</v>
      </c>
      <c r="C373" s="4">
        <f t="shared" si="46"/>
        <v>13.510489510489512</v>
      </c>
      <c r="D373" s="2">
        <v>14.23</v>
      </c>
      <c r="E373" s="4">
        <f t="shared" si="47"/>
        <v>14.08</v>
      </c>
      <c r="F373" s="4">
        <f t="shared" si="48"/>
        <v>-0.56951048951048833</v>
      </c>
    </row>
    <row r="374" spans="1:6" x14ac:dyDescent="0.3">
      <c r="A374" s="32">
        <v>44179</v>
      </c>
      <c r="B374" s="33">
        <v>19.32</v>
      </c>
      <c r="C374" s="4">
        <f t="shared" si="46"/>
        <v>13.510489510489512</v>
      </c>
      <c r="D374" s="2">
        <v>14.23</v>
      </c>
      <c r="E374" s="4">
        <f t="shared" si="47"/>
        <v>14.08</v>
      </c>
      <c r="F374" s="4">
        <f t="shared" si="48"/>
        <v>-0.56951048951048833</v>
      </c>
    </row>
    <row r="375" spans="1:6" x14ac:dyDescent="0.3">
      <c r="A375" s="32">
        <v>44180</v>
      </c>
      <c r="B375" s="33">
        <v>19.32</v>
      </c>
      <c r="C375" s="4">
        <f t="shared" si="46"/>
        <v>13.510489510489512</v>
      </c>
      <c r="D375" s="2">
        <v>14.08</v>
      </c>
      <c r="E375" s="4">
        <f t="shared" si="47"/>
        <v>13.93</v>
      </c>
      <c r="F375" s="4">
        <f t="shared" si="48"/>
        <v>-0.41951048951048797</v>
      </c>
    </row>
    <row r="376" spans="1:6" x14ac:dyDescent="0.3">
      <c r="A376" s="32">
        <v>44181</v>
      </c>
      <c r="B376" s="33">
        <v>19.32</v>
      </c>
      <c r="C376" s="4">
        <f t="shared" si="46"/>
        <v>13.510489510489512</v>
      </c>
      <c r="D376" s="2">
        <v>14.08</v>
      </c>
      <c r="E376" s="4">
        <f t="shared" si="47"/>
        <v>13.93</v>
      </c>
      <c r="F376" s="4">
        <f t="shared" si="48"/>
        <v>-0.41951048951048797</v>
      </c>
    </row>
    <row r="377" spans="1:6" x14ac:dyDescent="0.3">
      <c r="A377" s="32">
        <v>44182</v>
      </c>
      <c r="B377" s="33">
        <v>19.32</v>
      </c>
      <c r="C377" s="4">
        <f t="shared" si="46"/>
        <v>13.510489510489512</v>
      </c>
      <c r="D377" s="2">
        <v>14.08</v>
      </c>
      <c r="E377" s="4">
        <f t="shared" si="47"/>
        <v>13.93</v>
      </c>
      <c r="F377" s="4">
        <f t="shared" si="48"/>
        <v>-0.41951048951048797</v>
      </c>
    </row>
    <row r="378" spans="1:6" x14ac:dyDescent="0.3">
      <c r="A378" s="32">
        <v>44183</v>
      </c>
      <c r="B378" s="33">
        <v>19.32</v>
      </c>
      <c r="C378" s="4">
        <f t="shared" si="46"/>
        <v>13.510489510489512</v>
      </c>
      <c r="D378" s="2">
        <v>14.18</v>
      </c>
      <c r="E378" s="4">
        <f t="shared" si="47"/>
        <v>14.03</v>
      </c>
      <c r="F378" s="4">
        <f t="shared" si="48"/>
        <v>-0.51951048951048762</v>
      </c>
    </row>
    <row r="379" spans="1:6" x14ac:dyDescent="0.3">
      <c r="A379" s="32">
        <v>44184</v>
      </c>
      <c r="B379" s="33">
        <v>19.32</v>
      </c>
      <c r="C379" s="4">
        <f t="shared" si="46"/>
        <v>13.510489510489512</v>
      </c>
      <c r="D379" s="2">
        <v>14.18</v>
      </c>
      <c r="E379" s="4">
        <f t="shared" si="47"/>
        <v>14.03</v>
      </c>
      <c r="F379" s="4">
        <f t="shared" si="48"/>
        <v>-0.51951048951048762</v>
      </c>
    </row>
    <row r="380" spans="1:6" x14ac:dyDescent="0.3">
      <c r="A380" s="32">
        <v>44185</v>
      </c>
      <c r="B380" s="33">
        <v>19.32</v>
      </c>
      <c r="C380" s="4">
        <f t="shared" si="46"/>
        <v>13.510489510489512</v>
      </c>
      <c r="D380" s="2">
        <v>14.18</v>
      </c>
      <c r="E380" s="4">
        <f t="shared" si="47"/>
        <v>14.03</v>
      </c>
      <c r="F380" s="4">
        <f t="shared" si="48"/>
        <v>-0.51951048951048762</v>
      </c>
    </row>
    <row r="381" spans="1:6" x14ac:dyDescent="0.3">
      <c r="A381" s="32">
        <v>44186</v>
      </c>
      <c r="B381" s="33">
        <v>19.32</v>
      </c>
      <c r="C381" s="4">
        <f t="shared" si="46"/>
        <v>13.510489510489512</v>
      </c>
      <c r="D381" s="2">
        <v>14.18</v>
      </c>
      <c r="E381" s="4">
        <f t="shared" si="47"/>
        <v>14.03</v>
      </c>
      <c r="F381" s="4">
        <f t="shared" si="48"/>
        <v>-0.51951048951048762</v>
      </c>
    </row>
    <row r="382" spans="1:6" x14ac:dyDescent="0.3">
      <c r="A382" s="32">
        <v>44187</v>
      </c>
      <c r="B382" s="33">
        <v>19.32</v>
      </c>
      <c r="C382" s="4">
        <f t="shared" si="46"/>
        <v>13.510489510489512</v>
      </c>
      <c r="D382" s="2">
        <v>14.08</v>
      </c>
      <c r="E382" s="4">
        <f t="shared" si="47"/>
        <v>13.93</v>
      </c>
      <c r="F382" s="4">
        <f t="shared" si="48"/>
        <v>-0.41951048951048797</v>
      </c>
    </row>
    <row r="383" spans="1:6" x14ac:dyDescent="0.3">
      <c r="A383" s="32">
        <v>44188</v>
      </c>
      <c r="B383" s="33">
        <v>19.32</v>
      </c>
      <c r="C383" s="4">
        <f t="shared" si="46"/>
        <v>13.510489510489512</v>
      </c>
      <c r="D383" s="2">
        <v>14.08</v>
      </c>
      <c r="E383" s="4">
        <f t="shared" si="47"/>
        <v>13.93</v>
      </c>
      <c r="F383" s="4">
        <f t="shared" si="48"/>
        <v>-0.41951048951048797</v>
      </c>
    </row>
    <row r="384" spans="1:6" x14ac:dyDescent="0.3">
      <c r="A384" s="32">
        <v>44189</v>
      </c>
      <c r="B384" s="33">
        <v>19.32</v>
      </c>
      <c r="C384" s="4">
        <f t="shared" si="46"/>
        <v>13.510489510489512</v>
      </c>
      <c r="D384" s="2">
        <v>14.08</v>
      </c>
      <c r="E384" s="4">
        <f t="shared" si="47"/>
        <v>13.93</v>
      </c>
      <c r="F384" s="4">
        <f t="shared" si="48"/>
        <v>-0.41951048951048797</v>
      </c>
    </row>
    <row r="385" spans="1:6" x14ac:dyDescent="0.3">
      <c r="A385" s="32">
        <v>44190</v>
      </c>
      <c r="B385" s="33">
        <v>19.32</v>
      </c>
      <c r="C385" s="4">
        <f t="shared" si="46"/>
        <v>13.510489510489512</v>
      </c>
      <c r="D385" s="2">
        <v>14.08</v>
      </c>
      <c r="E385" s="4">
        <f t="shared" si="47"/>
        <v>13.93</v>
      </c>
      <c r="F385" s="4">
        <f t="shared" si="48"/>
        <v>-0.41951048951048797</v>
      </c>
    </row>
    <row r="386" spans="1:6" x14ac:dyDescent="0.3">
      <c r="A386" s="32">
        <v>44191</v>
      </c>
      <c r="B386" s="33">
        <v>19.32</v>
      </c>
      <c r="C386" s="4">
        <f t="shared" si="46"/>
        <v>13.510489510489512</v>
      </c>
      <c r="D386" s="2">
        <v>14.08</v>
      </c>
      <c r="E386" s="4">
        <f t="shared" si="47"/>
        <v>13.93</v>
      </c>
      <c r="F386" s="4">
        <f t="shared" si="48"/>
        <v>-0.41951048951048797</v>
      </c>
    </row>
    <row r="387" spans="1:6" x14ac:dyDescent="0.3">
      <c r="A387" s="32">
        <v>44192</v>
      </c>
      <c r="B387" s="33">
        <v>19.32</v>
      </c>
      <c r="C387" s="4">
        <f t="shared" si="46"/>
        <v>13.510489510489512</v>
      </c>
      <c r="D387" s="2">
        <v>14.08</v>
      </c>
      <c r="E387" s="4">
        <f t="shared" si="47"/>
        <v>13.93</v>
      </c>
      <c r="F387" s="4">
        <f t="shared" si="48"/>
        <v>-0.41951048951048797</v>
      </c>
    </row>
    <row r="388" spans="1:6" x14ac:dyDescent="0.3">
      <c r="A388" s="32">
        <v>44193</v>
      </c>
      <c r="B388" s="33">
        <v>19.32</v>
      </c>
      <c r="C388" s="4">
        <f t="shared" si="46"/>
        <v>13.510489510489512</v>
      </c>
      <c r="D388" s="2">
        <v>14.08</v>
      </c>
      <c r="E388" s="4">
        <f t="shared" si="47"/>
        <v>13.93</v>
      </c>
      <c r="F388" s="4">
        <f t="shared" si="48"/>
        <v>-0.41951048951048797</v>
      </c>
    </row>
    <row r="389" spans="1:6" x14ac:dyDescent="0.3">
      <c r="A389" s="32">
        <v>44194</v>
      </c>
      <c r="B389" s="33">
        <v>19.32</v>
      </c>
      <c r="C389" s="4">
        <f t="shared" si="46"/>
        <v>13.510489510489512</v>
      </c>
      <c r="D389" s="2">
        <v>14.08</v>
      </c>
      <c r="E389" s="4">
        <f t="shared" si="47"/>
        <v>13.93</v>
      </c>
      <c r="F389" s="4">
        <f t="shared" si="48"/>
        <v>-0.41951048951048797</v>
      </c>
    </row>
    <row r="390" spans="1:6" x14ac:dyDescent="0.3">
      <c r="A390" s="32">
        <v>44195</v>
      </c>
      <c r="B390" s="33">
        <v>19.32</v>
      </c>
      <c r="C390" s="4">
        <f t="shared" si="46"/>
        <v>13.510489510489512</v>
      </c>
      <c r="D390" s="2">
        <v>14.18</v>
      </c>
      <c r="E390" s="4">
        <f t="shared" si="47"/>
        <v>14.03</v>
      </c>
      <c r="F390" s="4">
        <f t="shared" si="48"/>
        <v>-0.51951048951048762</v>
      </c>
    </row>
    <row r="391" spans="1:6" ht="13.5" thickBot="1" x14ac:dyDescent="0.35">
      <c r="A391" s="34">
        <v>44196</v>
      </c>
      <c r="B391" s="35">
        <v>19.32</v>
      </c>
      <c r="C391" s="10">
        <f t="shared" si="46"/>
        <v>13.510489510489512</v>
      </c>
      <c r="D391" s="9">
        <v>14.18</v>
      </c>
      <c r="E391" s="10">
        <f t="shared" si="47"/>
        <v>14.03</v>
      </c>
      <c r="F391" s="10">
        <f t="shared" si="48"/>
        <v>-0.51951048951048762</v>
      </c>
    </row>
    <row r="392" spans="1:6" x14ac:dyDescent="0.3">
      <c r="A392" s="36" t="s">
        <v>13</v>
      </c>
      <c r="B392" s="37">
        <f>AVERAGE(B361:B391)</f>
        <v>19.320000000000004</v>
      </c>
      <c r="C392" s="37">
        <f>AVERAGE(C361:C391)</f>
        <v>13.510489510489505</v>
      </c>
      <c r="D392" s="37">
        <f>AVERAGE(D361:D391)</f>
        <v>14.118709677419352</v>
      </c>
      <c r="E392" s="37">
        <f t="shared" ref="E392" si="49">AVERAGE(E361:E391)</f>
        <v>13.968709677419357</v>
      </c>
      <c r="F392" s="6">
        <f>C392-E392</f>
        <v>-0.45822016692985201</v>
      </c>
    </row>
    <row r="393" spans="1:6" x14ac:dyDescent="0.3">
      <c r="A393" s="63"/>
      <c r="B393" s="66"/>
      <c r="C393" s="66"/>
      <c r="D393" s="66"/>
      <c r="E393" s="66"/>
      <c r="F393" s="23"/>
    </row>
    <row r="394" spans="1:6" x14ac:dyDescent="0.3">
      <c r="A394" s="63"/>
      <c r="B394" s="66"/>
      <c r="C394" s="66"/>
      <c r="D394" s="66"/>
      <c r="E394" s="66"/>
      <c r="F394" s="23"/>
    </row>
    <row r="395" spans="1:6" x14ac:dyDescent="0.3">
      <c r="A395" s="65" t="s">
        <v>40</v>
      </c>
      <c r="B395" s="66"/>
      <c r="C395" s="66"/>
      <c r="D395" s="66"/>
      <c r="E395" s="66"/>
      <c r="F395" s="104"/>
    </row>
    <row r="396" spans="1:6" x14ac:dyDescent="0.3">
      <c r="A396" s="70" t="s">
        <v>41</v>
      </c>
      <c r="B396" s="71"/>
      <c r="C396" s="75"/>
      <c r="D396" s="75"/>
      <c r="E396" s="76"/>
      <c r="F396" s="77">
        <f>(F35+F66+F99+F131+F164+F196+F229+F262+F294+F327+F359+F392)/12</f>
        <v>4.224991854023926E-2</v>
      </c>
    </row>
    <row r="397" spans="1:6" x14ac:dyDescent="0.3">
      <c r="A397" s="70" t="s">
        <v>34</v>
      </c>
      <c r="B397" s="71"/>
      <c r="C397" s="75"/>
      <c r="D397" s="75"/>
      <c r="E397" s="76"/>
      <c r="F397" s="77">
        <f>'Pris biogas vs bensin 2019'!F393</f>
        <v>-1.3302490288982189</v>
      </c>
    </row>
    <row r="398" spans="1:6" x14ac:dyDescent="0.3">
      <c r="A398" s="70" t="s">
        <v>35</v>
      </c>
      <c r="B398" s="71"/>
      <c r="C398" s="75"/>
      <c r="D398" s="75"/>
      <c r="E398" s="76"/>
      <c r="F398" s="77">
        <f>'Pris biogas vs bensin 2018'!F393</f>
        <v>-1.5064235786614839</v>
      </c>
    </row>
    <row r="399" spans="1:6" x14ac:dyDescent="0.3">
      <c r="A399" s="70" t="s">
        <v>36</v>
      </c>
      <c r="B399" s="71"/>
      <c r="C399" s="75"/>
      <c r="D399" s="75"/>
      <c r="E399" s="76"/>
      <c r="F399" s="77">
        <f>'Pris biogas vs bensin 2017'!F393</f>
        <v>-0.77311984610372464</v>
      </c>
    </row>
  </sheetData>
  <mergeCells count="5">
    <mergeCell ref="A2:A3"/>
    <mergeCell ref="B2:C2"/>
    <mergeCell ref="D2:E2"/>
    <mergeCell ref="F2:F3"/>
    <mergeCell ref="A1:G1"/>
  </mergeCells>
  <phoneticPr fontId="4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3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RowHeight="13" x14ac:dyDescent="0.3"/>
  <cols>
    <col min="1" max="1" width="15.54296875" style="31" customWidth="1"/>
    <col min="2" max="2" width="10.54296875" style="30" customWidth="1"/>
    <col min="3" max="5" width="10.54296875" style="28" customWidth="1"/>
    <col min="6" max="6" width="10.54296875" style="29" customWidth="1"/>
  </cols>
  <sheetData>
    <row r="1" spans="1:7" s="29" customFormat="1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x14ac:dyDescent="0.3">
      <c r="A2" s="118" t="s">
        <v>0</v>
      </c>
      <c r="B2" s="120" t="s">
        <v>1</v>
      </c>
      <c r="C2" s="121"/>
      <c r="D2" s="120" t="s">
        <v>33</v>
      </c>
      <c r="E2" s="121"/>
      <c r="F2" s="125" t="s">
        <v>45</v>
      </c>
    </row>
    <row r="3" spans="1:7" ht="60" customHeight="1" x14ac:dyDescent="0.25">
      <c r="A3" s="119"/>
      <c r="B3" s="57" t="s">
        <v>31</v>
      </c>
      <c r="C3" s="57" t="s">
        <v>32</v>
      </c>
      <c r="D3" s="57" t="s">
        <v>42</v>
      </c>
      <c r="E3" s="57" t="s">
        <v>43</v>
      </c>
      <c r="F3" s="126"/>
      <c r="G3" s="59"/>
    </row>
    <row r="4" spans="1:7" x14ac:dyDescent="0.3">
      <c r="A4" s="32">
        <v>43466</v>
      </c>
      <c r="B4" s="1">
        <v>20.03</v>
      </c>
      <c r="C4" s="4">
        <f>B4/1.43</f>
        <v>14.006993006993008</v>
      </c>
      <c r="D4" s="2">
        <v>14.44</v>
      </c>
      <c r="E4" s="4">
        <f t="shared" ref="E4:E34" si="0">D4-0.15</f>
        <v>14.29</v>
      </c>
      <c r="F4" s="60">
        <f>C4-E4</f>
        <v>-0.28300699300699073</v>
      </c>
    </row>
    <row r="5" spans="1:7" x14ac:dyDescent="0.3">
      <c r="A5" s="32">
        <v>43467</v>
      </c>
      <c r="B5" s="1">
        <v>20.03</v>
      </c>
      <c r="C5" s="4">
        <f t="shared" ref="C5:C34" si="1">B5/1.43</f>
        <v>14.006993006993008</v>
      </c>
      <c r="D5" s="2">
        <v>14.34</v>
      </c>
      <c r="E5" s="4">
        <f t="shared" si="0"/>
        <v>14.19</v>
      </c>
      <c r="F5" s="60">
        <f t="shared" ref="F5:F68" si="2">C5-E5</f>
        <v>-0.18300699300699108</v>
      </c>
    </row>
    <row r="6" spans="1:7" x14ac:dyDescent="0.3">
      <c r="A6" s="32">
        <v>43468</v>
      </c>
      <c r="B6" s="1">
        <v>20.03</v>
      </c>
      <c r="C6" s="4">
        <f t="shared" si="1"/>
        <v>14.006993006993008</v>
      </c>
      <c r="D6" s="2">
        <v>14.54</v>
      </c>
      <c r="E6" s="4">
        <f t="shared" si="0"/>
        <v>14.389999999999999</v>
      </c>
      <c r="F6" s="60">
        <f t="shared" si="2"/>
        <v>-0.38300699300699037</v>
      </c>
    </row>
    <row r="7" spans="1:7" x14ac:dyDescent="0.3">
      <c r="A7" s="32">
        <v>43469</v>
      </c>
      <c r="B7" s="1">
        <v>20.03</v>
      </c>
      <c r="C7" s="4">
        <f t="shared" si="1"/>
        <v>14.006993006993008</v>
      </c>
      <c r="D7" s="2">
        <v>14.54</v>
      </c>
      <c r="E7" s="4">
        <f t="shared" si="0"/>
        <v>14.389999999999999</v>
      </c>
      <c r="F7" s="60">
        <f t="shared" si="2"/>
        <v>-0.38300699300699037</v>
      </c>
    </row>
    <row r="8" spans="1:7" x14ac:dyDescent="0.3">
      <c r="A8" s="32">
        <v>43470</v>
      </c>
      <c r="B8" s="1">
        <v>20.03</v>
      </c>
      <c r="C8" s="4">
        <f t="shared" si="1"/>
        <v>14.006993006993008</v>
      </c>
      <c r="D8" s="2">
        <v>14.54</v>
      </c>
      <c r="E8" s="4">
        <f t="shared" si="0"/>
        <v>14.389999999999999</v>
      </c>
      <c r="F8" s="60">
        <f t="shared" si="2"/>
        <v>-0.38300699300699037</v>
      </c>
    </row>
    <row r="9" spans="1:7" x14ac:dyDescent="0.3">
      <c r="A9" s="32">
        <v>43471</v>
      </c>
      <c r="B9" s="1">
        <v>20.03</v>
      </c>
      <c r="C9" s="4">
        <f t="shared" si="1"/>
        <v>14.006993006993008</v>
      </c>
      <c r="D9" s="2">
        <v>14.54</v>
      </c>
      <c r="E9" s="4">
        <f t="shared" si="0"/>
        <v>14.389999999999999</v>
      </c>
      <c r="F9" s="60">
        <f t="shared" si="2"/>
        <v>-0.38300699300699037</v>
      </c>
    </row>
    <row r="10" spans="1:7" x14ac:dyDescent="0.3">
      <c r="A10" s="32">
        <v>43472</v>
      </c>
      <c r="B10" s="1">
        <v>20.03</v>
      </c>
      <c r="C10" s="4">
        <f t="shared" si="1"/>
        <v>14.006993006993008</v>
      </c>
      <c r="D10" s="2">
        <v>14.54</v>
      </c>
      <c r="E10" s="4">
        <f t="shared" si="0"/>
        <v>14.389999999999999</v>
      </c>
      <c r="F10" s="60">
        <f t="shared" si="2"/>
        <v>-0.38300699300699037</v>
      </c>
    </row>
    <row r="11" spans="1:7" x14ac:dyDescent="0.3">
      <c r="A11" s="32">
        <v>43473</v>
      </c>
      <c r="B11" s="1">
        <v>20.03</v>
      </c>
      <c r="C11" s="4">
        <f t="shared" si="1"/>
        <v>14.006993006993008</v>
      </c>
      <c r="D11" s="2">
        <v>14.54</v>
      </c>
      <c r="E11" s="4">
        <f t="shared" si="0"/>
        <v>14.389999999999999</v>
      </c>
      <c r="F11" s="60">
        <f t="shared" si="2"/>
        <v>-0.38300699300699037</v>
      </c>
    </row>
    <row r="12" spans="1:7" x14ac:dyDescent="0.3">
      <c r="A12" s="32">
        <v>43474</v>
      </c>
      <c r="B12" s="1">
        <v>20.03</v>
      </c>
      <c r="C12" s="4">
        <f t="shared" si="1"/>
        <v>14.006993006993008</v>
      </c>
      <c r="D12" s="2">
        <v>14.54</v>
      </c>
      <c r="E12" s="4">
        <f t="shared" si="0"/>
        <v>14.389999999999999</v>
      </c>
      <c r="F12" s="60">
        <f t="shared" si="2"/>
        <v>-0.38300699300699037</v>
      </c>
    </row>
    <row r="13" spans="1:7" x14ac:dyDescent="0.3">
      <c r="A13" s="32">
        <v>43475</v>
      </c>
      <c r="B13" s="1">
        <v>20.03</v>
      </c>
      <c r="C13" s="4">
        <f t="shared" si="1"/>
        <v>14.006993006993008</v>
      </c>
      <c r="D13" s="2">
        <v>14.69</v>
      </c>
      <c r="E13" s="4">
        <f t="shared" si="0"/>
        <v>14.54</v>
      </c>
      <c r="F13" s="60">
        <f t="shared" si="2"/>
        <v>-0.53300699300699073</v>
      </c>
    </row>
    <row r="14" spans="1:7" x14ac:dyDescent="0.3">
      <c r="A14" s="32">
        <v>43476</v>
      </c>
      <c r="B14" s="1">
        <v>20.03</v>
      </c>
      <c r="C14" s="4">
        <f t="shared" si="1"/>
        <v>14.006993006993008</v>
      </c>
      <c r="D14" s="2">
        <v>14.69</v>
      </c>
      <c r="E14" s="4">
        <f t="shared" si="0"/>
        <v>14.54</v>
      </c>
      <c r="F14" s="60">
        <f t="shared" si="2"/>
        <v>-0.53300699300699073</v>
      </c>
    </row>
    <row r="15" spans="1:7" x14ac:dyDescent="0.3">
      <c r="A15" s="32">
        <v>43477</v>
      </c>
      <c r="B15" s="1">
        <v>20.03</v>
      </c>
      <c r="C15" s="4">
        <f t="shared" si="1"/>
        <v>14.006993006993008</v>
      </c>
      <c r="D15" s="2">
        <v>14.69</v>
      </c>
      <c r="E15" s="4">
        <f t="shared" si="0"/>
        <v>14.54</v>
      </c>
      <c r="F15" s="60">
        <f t="shared" si="2"/>
        <v>-0.53300699300699073</v>
      </c>
    </row>
    <row r="16" spans="1:7" x14ac:dyDescent="0.3">
      <c r="A16" s="32">
        <v>43478</v>
      </c>
      <c r="B16" s="1">
        <v>20.03</v>
      </c>
      <c r="C16" s="4">
        <f t="shared" si="1"/>
        <v>14.006993006993008</v>
      </c>
      <c r="D16" s="2">
        <v>14.69</v>
      </c>
      <c r="E16" s="4">
        <f t="shared" si="0"/>
        <v>14.54</v>
      </c>
      <c r="F16" s="60">
        <f t="shared" si="2"/>
        <v>-0.53300699300699073</v>
      </c>
    </row>
    <row r="17" spans="1:6" x14ac:dyDescent="0.3">
      <c r="A17" s="32">
        <v>43479</v>
      </c>
      <c r="B17" s="1">
        <v>20.03</v>
      </c>
      <c r="C17" s="4">
        <f t="shared" si="1"/>
        <v>14.006993006993008</v>
      </c>
      <c r="D17" s="2">
        <v>14.69</v>
      </c>
      <c r="E17" s="4">
        <f t="shared" si="0"/>
        <v>14.54</v>
      </c>
      <c r="F17" s="60">
        <f t="shared" si="2"/>
        <v>-0.53300699300699073</v>
      </c>
    </row>
    <row r="18" spans="1:6" x14ac:dyDescent="0.3">
      <c r="A18" s="32">
        <v>43480</v>
      </c>
      <c r="B18" s="1">
        <v>20.03</v>
      </c>
      <c r="C18" s="4">
        <f t="shared" si="1"/>
        <v>14.006993006993008</v>
      </c>
      <c r="D18" s="2">
        <v>14.69</v>
      </c>
      <c r="E18" s="4">
        <f t="shared" si="0"/>
        <v>14.54</v>
      </c>
      <c r="F18" s="60">
        <f t="shared" si="2"/>
        <v>-0.53300699300699073</v>
      </c>
    </row>
    <row r="19" spans="1:6" x14ac:dyDescent="0.3">
      <c r="A19" s="32">
        <v>43481</v>
      </c>
      <c r="B19" s="1">
        <v>20.03</v>
      </c>
      <c r="C19" s="4">
        <f t="shared" si="1"/>
        <v>14.006993006993008</v>
      </c>
      <c r="D19" s="2">
        <v>14.69</v>
      </c>
      <c r="E19" s="4">
        <f t="shared" si="0"/>
        <v>14.54</v>
      </c>
      <c r="F19" s="60">
        <f t="shared" si="2"/>
        <v>-0.53300699300699073</v>
      </c>
    </row>
    <row r="20" spans="1:6" x14ac:dyDescent="0.3">
      <c r="A20" s="32">
        <v>43482</v>
      </c>
      <c r="B20" s="1">
        <v>20.03</v>
      </c>
      <c r="C20" s="4">
        <f t="shared" si="1"/>
        <v>14.006993006993008</v>
      </c>
      <c r="D20" s="2">
        <v>14.69</v>
      </c>
      <c r="E20" s="4">
        <f t="shared" si="0"/>
        <v>14.54</v>
      </c>
      <c r="F20" s="60">
        <f t="shared" si="2"/>
        <v>-0.53300699300699073</v>
      </c>
    </row>
    <row r="21" spans="1:6" x14ac:dyDescent="0.3">
      <c r="A21" s="32">
        <v>43483</v>
      </c>
      <c r="B21" s="1">
        <v>20.03</v>
      </c>
      <c r="C21" s="4">
        <f t="shared" si="1"/>
        <v>14.006993006993008</v>
      </c>
      <c r="D21" s="2">
        <v>14.69</v>
      </c>
      <c r="E21" s="4">
        <f t="shared" si="0"/>
        <v>14.54</v>
      </c>
      <c r="F21" s="60">
        <f t="shared" si="2"/>
        <v>-0.53300699300699073</v>
      </c>
    </row>
    <row r="22" spans="1:6" x14ac:dyDescent="0.3">
      <c r="A22" s="32">
        <v>43484</v>
      </c>
      <c r="B22" s="1">
        <v>20.03</v>
      </c>
      <c r="C22" s="4">
        <f t="shared" si="1"/>
        <v>14.006993006993008</v>
      </c>
      <c r="D22" s="2">
        <v>14.69</v>
      </c>
      <c r="E22" s="4">
        <f t="shared" si="0"/>
        <v>14.54</v>
      </c>
      <c r="F22" s="60">
        <f t="shared" si="2"/>
        <v>-0.53300699300699073</v>
      </c>
    </row>
    <row r="23" spans="1:6" x14ac:dyDescent="0.3">
      <c r="A23" s="32">
        <v>43485</v>
      </c>
      <c r="B23" s="1">
        <v>20.03</v>
      </c>
      <c r="C23" s="4">
        <f t="shared" si="1"/>
        <v>14.006993006993008</v>
      </c>
      <c r="D23" s="2">
        <v>14.69</v>
      </c>
      <c r="E23" s="4">
        <f t="shared" si="0"/>
        <v>14.54</v>
      </c>
      <c r="F23" s="60">
        <f t="shared" si="2"/>
        <v>-0.53300699300699073</v>
      </c>
    </row>
    <row r="24" spans="1:6" x14ac:dyDescent="0.3">
      <c r="A24" s="32">
        <v>43486</v>
      </c>
      <c r="B24" s="1">
        <v>20.03</v>
      </c>
      <c r="C24" s="4">
        <f t="shared" si="1"/>
        <v>14.006993006993008</v>
      </c>
      <c r="D24" s="2">
        <v>14.84</v>
      </c>
      <c r="E24" s="4">
        <f t="shared" si="0"/>
        <v>14.69</v>
      </c>
      <c r="F24" s="60">
        <f t="shared" si="2"/>
        <v>-0.68300699300699108</v>
      </c>
    </row>
    <row r="25" spans="1:6" x14ac:dyDescent="0.3">
      <c r="A25" s="32">
        <v>43487</v>
      </c>
      <c r="B25" s="1">
        <v>20.03</v>
      </c>
      <c r="C25" s="4">
        <f t="shared" si="1"/>
        <v>14.006993006993008</v>
      </c>
      <c r="D25" s="2">
        <v>14.84</v>
      </c>
      <c r="E25" s="4">
        <f t="shared" si="0"/>
        <v>14.69</v>
      </c>
      <c r="F25" s="60">
        <f t="shared" si="2"/>
        <v>-0.68300699300699108</v>
      </c>
    </row>
    <row r="26" spans="1:6" x14ac:dyDescent="0.3">
      <c r="A26" s="32">
        <v>43488</v>
      </c>
      <c r="B26" s="1">
        <v>20.03</v>
      </c>
      <c r="C26" s="4">
        <f t="shared" si="1"/>
        <v>14.006993006993008</v>
      </c>
      <c r="D26" s="2">
        <v>14.84</v>
      </c>
      <c r="E26" s="4">
        <f t="shared" si="0"/>
        <v>14.69</v>
      </c>
      <c r="F26" s="60">
        <f t="shared" si="2"/>
        <v>-0.68300699300699108</v>
      </c>
    </row>
    <row r="27" spans="1:6" x14ac:dyDescent="0.3">
      <c r="A27" s="32">
        <v>43489</v>
      </c>
      <c r="B27" s="1">
        <v>20.03</v>
      </c>
      <c r="C27" s="4">
        <f t="shared" si="1"/>
        <v>14.006993006993008</v>
      </c>
      <c r="D27" s="2">
        <v>14.69</v>
      </c>
      <c r="E27" s="4">
        <f t="shared" si="0"/>
        <v>14.54</v>
      </c>
      <c r="F27" s="60">
        <f t="shared" si="2"/>
        <v>-0.53300699300699073</v>
      </c>
    </row>
    <row r="28" spans="1:6" x14ac:dyDescent="0.3">
      <c r="A28" s="32">
        <v>43490</v>
      </c>
      <c r="B28" s="1">
        <v>20.03</v>
      </c>
      <c r="C28" s="4">
        <f t="shared" si="1"/>
        <v>14.006993006993008</v>
      </c>
      <c r="D28" s="2">
        <v>14.69</v>
      </c>
      <c r="E28" s="4">
        <f t="shared" si="0"/>
        <v>14.54</v>
      </c>
      <c r="F28" s="60">
        <f t="shared" si="2"/>
        <v>-0.53300699300699073</v>
      </c>
    </row>
    <row r="29" spans="1:6" x14ac:dyDescent="0.3">
      <c r="A29" s="32">
        <v>43491</v>
      </c>
      <c r="B29" s="1">
        <v>20.03</v>
      </c>
      <c r="C29" s="4">
        <f t="shared" si="1"/>
        <v>14.006993006993008</v>
      </c>
      <c r="D29" s="2">
        <v>14.69</v>
      </c>
      <c r="E29" s="4">
        <f t="shared" si="0"/>
        <v>14.54</v>
      </c>
      <c r="F29" s="60">
        <f t="shared" si="2"/>
        <v>-0.53300699300699073</v>
      </c>
    </row>
    <row r="30" spans="1:6" x14ac:dyDescent="0.3">
      <c r="A30" s="32">
        <v>43492</v>
      </c>
      <c r="B30" s="1">
        <v>20.03</v>
      </c>
      <c r="C30" s="4">
        <f t="shared" si="1"/>
        <v>14.006993006993008</v>
      </c>
      <c r="D30" s="2">
        <v>14.69</v>
      </c>
      <c r="E30" s="4">
        <f t="shared" si="0"/>
        <v>14.54</v>
      </c>
      <c r="F30" s="60">
        <f t="shared" si="2"/>
        <v>-0.53300699300699073</v>
      </c>
    </row>
    <row r="31" spans="1:6" x14ac:dyDescent="0.3">
      <c r="A31" s="32">
        <v>43493</v>
      </c>
      <c r="B31" s="1">
        <v>20.03</v>
      </c>
      <c r="C31" s="4">
        <f t="shared" si="1"/>
        <v>14.006993006993008</v>
      </c>
      <c r="D31" s="2">
        <v>14.69</v>
      </c>
      <c r="E31" s="4">
        <f t="shared" si="0"/>
        <v>14.54</v>
      </c>
      <c r="F31" s="60">
        <f t="shared" si="2"/>
        <v>-0.53300699300699073</v>
      </c>
    </row>
    <row r="32" spans="1:6" x14ac:dyDescent="0.3">
      <c r="A32" s="32">
        <v>43494</v>
      </c>
      <c r="B32" s="1">
        <v>20.03</v>
      </c>
      <c r="C32" s="4">
        <f t="shared" si="1"/>
        <v>14.006993006993008</v>
      </c>
      <c r="D32" s="2">
        <v>14.59</v>
      </c>
      <c r="E32" s="4">
        <f t="shared" si="0"/>
        <v>14.44</v>
      </c>
      <c r="F32" s="60">
        <f t="shared" si="2"/>
        <v>-0.43300699300699108</v>
      </c>
    </row>
    <row r="33" spans="1:6" x14ac:dyDescent="0.3">
      <c r="A33" s="32">
        <v>43495</v>
      </c>
      <c r="B33" s="1">
        <v>20.03</v>
      </c>
      <c r="C33" s="4">
        <f t="shared" si="1"/>
        <v>14.006993006993008</v>
      </c>
      <c r="D33" s="2">
        <v>14.69</v>
      </c>
      <c r="E33" s="4">
        <f t="shared" si="0"/>
        <v>14.54</v>
      </c>
      <c r="F33" s="60">
        <f t="shared" si="2"/>
        <v>-0.53300699300699073</v>
      </c>
    </row>
    <row r="34" spans="1:6" ht="13.5" thickBot="1" x14ac:dyDescent="0.35">
      <c r="A34" s="34">
        <v>43496</v>
      </c>
      <c r="B34" s="8">
        <v>20.03</v>
      </c>
      <c r="C34" s="10">
        <f t="shared" si="1"/>
        <v>14.006993006993008</v>
      </c>
      <c r="D34" s="9">
        <v>14.69</v>
      </c>
      <c r="E34" s="10">
        <f t="shared" si="0"/>
        <v>14.54</v>
      </c>
      <c r="F34" s="61">
        <f t="shared" si="2"/>
        <v>-0.53300699300699073</v>
      </c>
    </row>
    <row r="35" spans="1:6" x14ac:dyDescent="0.3">
      <c r="A35" s="38" t="s">
        <v>2</v>
      </c>
      <c r="B35" s="37">
        <f t="shared" ref="B35:C35" si="3">AVERAGE(B4:B34)</f>
        <v>20.029999999999983</v>
      </c>
      <c r="C35" s="37">
        <f t="shared" si="3"/>
        <v>14.006993006993012</v>
      </c>
      <c r="D35" s="37">
        <f>AVERAGE(D4:D34)</f>
        <v>14.648064516129027</v>
      </c>
      <c r="E35" s="6">
        <f>AVERAGE(E8:E34)</f>
        <v>14.525185185185187</v>
      </c>
      <c r="F35" s="62">
        <f t="shared" si="2"/>
        <v>-0.51819217819217478</v>
      </c>
    </row>
    <row r="36" spans="1:6" x14ac:dyDescent="0.3">
      <c r="F36" s="58"/>
    </row>
    <row r="37" spans="1:6" x14ac:dyDescent="0.3">
      <c r="A37" s="32">
        <v>43497</v>
      </c>
      <c r="B37" s="1">
        <v>20.03</v>
      </c>
      <c r="C37" s="4">
        <f t="shared" ref="C37:C64" si="4">B37/1.43</f>
        <v>14.006993006993008</v>
      </c>
      <c r="D37" s="2">
        <v>14.79</v>
      </c>
      <c r="E37" s="4">
        <f t="shared" ref="E37:E64" si="5">D37-0.15</f>
        <v>14.639999999999999</v>
      </c>
      <c r="F37" s="60">
        <f t="shared" si="2"/>
        <v>-0.63300699300699037</v>
      </c>
    </row>
    <row r="38" spans="1:6" x14ac:dyDescent="0.3">
      <c r="A38" s="32">
        <v>43498</v>
      </c>
      <c r="B38" s="1">
        <v>20.03</v>
      </c>
      <c r="C38" s="4">
        <f t="shared" si="4"/>
        <v>14.006993006993008</v>
      </c>
      <c r="D38" s="2">
        <v>14.79</v>
      </c>
      <c r="E38" s="4">
        <f t="shared" si="5"/>
        <v>14.639999999999999</v>
      </c>
      <c r="F38" s="60">
        <f t="shared" si="2"/>
        <v>-0.63300699300699037</v>
      </c>
    </row>
    <row r="39" spans="1:6" x14ac:dyDescent="0.3">
      <c r="A39" s="32">
        <v>43499</v>
      </c>
      <c r="B39" s="1">
        <v>20.03</v>
      </c>
      <c r="C39" s="4">
        <f t="shared" si="4"/>
        <v>14.006993006993008</v>
      </c>
      <c r="D39" s="2">
        <v>14.79</v>
      </c>
      <c r="E39" s="4">
        <f t="shared" si="5"/>
        <v>14.639999999999999</v>
      </c>
      <c r="F39" s="60">
        <f t="shared" si="2"/>
        <v>-0.63300699300699037</v>
      </c>
    </row>
    <row r="40" spans="1:6" x14ac:dyDescent="0.3">
      <c r="A40" s="32">
        <v>43500</v>
      </c>
      <c r="B40" s="1">
        <v>20.03</v>
      </c>
      <c r="C40" s="4">
        <f t="shared" si="4"/>
        <v>14.006993006993008</v>
      </c>
      <c r="D40" s="2">
        <v>14.79</v>
      </c>
      <c r="E40" s="4">
        <f t="shared" si="5"/>
        <v>14.639999999999999</v>
      </c>
      <c r="F40" s="60">
        <f t="shared" si="2"/>
        <v>-0.63300699300699037</v>
      </c>
    </row>
    <row r="41" spans="1:6" x14ac:dyDescent="0.3">
      <c r="A41" s="32">
        <v>43501</v>
      </c>
      <c r="B41" s="1">
        <v>20.03</v>
      </c>
      <c r="C41" s="4">
        <f t="shared" si="4"/>
        <v>14.006993006993008</v>
      </c>
      <c r="D41" s="2">
        <v>14.89</v>
      </c>
      <c r="E41" s="4">
        <f t="shared" si="5"/>
        <v>14.74</v>
      </c>
      <c r="F41" s="60">
        <f t="shared" si="2"/>
        <v>-0.73300699300699179</v>
      </c>
    </row>
    <row r="42" spans="1:6" x14ac:dyDescent="0.3">
      <c r="A42" s="32">
        <v>43502</v>
      </c>
      <c r="B42" s="1">
        <v>20.03</v>
      </c>
      <c r="C42" s="4">
        <f t="shared" si="4"/>
        <v>14.006993006993008</v>
      </c>
      <c r="D42" s="2">
        <v>14.89</v>
      </c>
      <c r="E42" s="4">
        <f t="shared" si="5"/>
        <v>14.74</v>
      </c>
      <c r="F42" s="60">
        <f t="shared" si="2"/>
        <v>-0.73300699300699179</v>
      </c>
    </row>
    <row r="43" spans="1:6" x14ac:dyDescent="0.3">
      <c r="A43" s="32">
        <v>43503</v>
      </c>
      <c r="B43" s="1">
        <v>20.03</v>
      </c>
      <c r="C43" s="4">
        <f t="shared" si="4"/>
        <v>14.006993006993008</v>
      </c>
      <c r="D43" s="2">
        <v>14.79</v>
      </c>
      <c r="E43" s="4">
        <f t="shared" si="5"/>
        <v>14.639999999999999</v>
      </c>
      <c r="F43" s="60">
        <f t="shared" si="2"/>
        <v>-0.63300699300699037</v>
      </c>
    </row>
    <row r="44" spans="1:6" x14ac:dyDescent="0.3">
      <c r="A44" s="32">
        <v>43504</v>
      </c>
      <c r="B44" s="1">
        <v>20.03</v>
      </c>
      <c r="C44" s="4">
        <f t="shared" si="4"/>
        <v>14.006993006993008</v>
      </c>
      <c r="D44" s="2">
        <v>14.79</v>
      </c>
      <c r="E44" s="4">
        <f t="shared" si="5"/>
        <v>14.639999999999999</v>
      </c>
      <c r="F44" s="60">
        <f t="shared" si="2"/>
        <v>-0.63300699300699037</v>
      </c>
    </row>
    <row r="45" spans="1:6" x14ac:dyDescent="0.3">
      <c r="A45" s="32">
        <v>43505</v>
      </c>
      <c r="B45" s="1">
        <v>20.03</v>
      </c>
      <c r="C45" s="4">
        <f t="shared" si="4"/>
        <v>14.006993006993008</v>
      </c>
      <c r="D45" s="2">
        <v>14.79</v>
      </c>
      <c r="E45" s="4">
        <f t="shared" si="5"/>
        <v>14.639999999999999</v>
      </c>
      <c r="F45" s="60">
        <f t="shared" si="2"/>
        <v>-0.63300699300699037</v>
      </c>
    </row>
    <row r="46" spans="1:6" x14ac:dyDescent="0.3">
      <c r="A46" s="32">
        <v>43506</v>
      </c>
      <c r="B46" s="1">
        <v>20.03</v>
      </c>
      <c r="C46" s="4">
        <f t="shared" si="4"/>
        <v>14.006993006993008</v>
      </c>
      <c r="D46" s="2">
        <v>14.89</v>
      </c>
      <c r="E46" s="4">
        <f t="shared" si="5"/>
        <v>14.74</v>
      </c>
      <c r="F46" s="60">
        <f t="shared" si="2"/>
        <v>-0.73300699300699179</v>
      </c>
    </row>
    <row r="47" spans="1:6" x14ac:dyDescent="0.3">
      <c r="A47" s="32">
        <v>43507</v>
      </c>
      <c r="B47" s="1">
        <v>20.03</v>
      </c>
      <c r="C47" s="4">
        <f t="shared" si="4"/>
        <v>14.006993006993008</v>
      </c>
      <c r="D47" s="2">
        <v>14.89</v>
      </c>
      <c r="E47" s="4">
        <f t="shared" si="5"/>
        <v>14.74</v>
      </c>
      <c r="F47" s="60">
        <f t="shared" si="2"/>
        <v>-0.73300699300699179</v>
      </c>
    </row>
    <row r="48" spans="1:6" x14ac:dyDescent="0.3">
      <c r="A48" s="32">
        <v>43508</v>
      </c>
      <c r="B48" s="1">
        <v>20.03</v>
      </c>
      <c r="C48" s="4">
        <f t="shared" si="4"/>
        <v>14.006993006993008</v>
      </c>
      <c r="D48" s="2">
        <v>14.99</v>
      </c>
      <c r="E48" s="4">
        <f t="shared" si="5"/>
        <v>14.84</v>
      </c>
      <c r="F48" s="60">
        <f t="shared" si="2"/>
        <v>-0.83300699300699144</v>
      </c>
    </row>
    <row r="49" spans="1:6" x14ac:dyDescent="0.3">
      <c r="A49" s="32">
        <v>43509</v>
      </c>
      <c r="B49" s="1">
        <v>20.03</v>
      </c>
      <c r="C49" s="4">
        <f t="shared" si="4"/>
        <v>14.006993006993008</v>
      </c>
      <c r="D49" s="2">
        <v>15.09</v>
      </c>
      <c r="E49" s="4">
        <f t="shared" si="5"/>
        <v>14.94</v>
      </c>
      <c r="F49" s="60">
        <f t="shared" si="2"/>
        <v>-0.93300699300699108</v>
      </c>
    </row>
    <row r="50" spans="1:6" x14ac:dyDescent="0.3">
      <c r="A50" s="32">
        <v>43510</v>
      </c>
      <c r="B50" s="1">
        <v>20.03</v>
      </c>
      <c r="C50" s="4">
        <f t="shared" si="4"/>
        <v>14.006993006993008</v>
      </c>
      <c r="D50" s="2">
        <v>15.19</v>
      </c>
      <c r="E50" s="4">
        <f t="shared" si="5"/>
        <v>15.04</v>
      </c>
      <c r="F50" s="60">
        <f t="shared" si="2"/>
        <v>-1.0330069930069907</v>
      </c>
    </row>
    <row r="51" spans="1:6" x14ac:dyDescent="0.3">
      <c r="A51" s="32">
        <v>43511</v>
      </c>
      <c r="B51" s="1">
        <v>20.03</v>
      </c>
      <c r="C51" s="4">
        <f t="shared" si="4"/>
        <v>14.006993006993008</v>
      </c>
      <c r="D51" s="2">
        <v>15.19</v>
      </c>
      <c r="E51" s="4">
        <f t="shared" si="5"/>
        <v>15.04</v>
      </c>
      <c r="F51" s="60">
        <f t="shared" si="2"/>
        <v>-1.0330069930069907</v>
      </c>
    </row>
    <row r="52" spans="1:6" x14ac:dyDescent="0.3">
      <c r="A52" s="32">
        <v>43512</v>
      </c>
      <c r="B52" s="1">
        <v>20.03</v>
      </c>
      <c r="C52" s="4">
        <f t="shared" si="4"/>
        <v>14.006993006993008</v>
      </c>
      <c r="D52" s="2">
        <v>15.19</v>
      </c>
      <c r="E52" s="4">
        <f t="shared" si="5"/>
        <v>15.04</v>
      </c>
      <c r="F52" s="60">
        <f t="shared" si="2"/>
        <v>-1.0330069930069907</v>
      </c>
    </row>
    <row r="53" spans="1:6" x14ac:dyDescent="0.3">
      <c r="A53" s="32">
        <v>43513</v>
      </c>
      <c r="B53" s="1">
        <v>20.03</v>
      </c>
      <c r="C53" s="4">
        <f t="shared" si="4"/>
        <v>14.006993006993008</v>
      </c>
      <c r="D53" s="2">
        <v>15.34</v>
      </c>
      <c r="E53" s="4">
        <f t="shared" si="5"/>
        <v>15.19</v>
      </c>
      <c r="F53" s="60">
        <f t="shared" si="2"/>
        <v>-1.1830069930069911</v>
      </c>
    </row>
    <row r="54" spans="1:6" x14ac:dyDescent="0.3">
      <c r="A54" s="32">
        <v>43514</v>
      </c>
      <c r="B54" s="1">
        <v>20.03</v>
      </c>
      <c r="C54" s="4">
        <f t="shared" si="4"/>
        <v>14.006993006993008</v>
      </c>
      <c r="D54" s="2">
        <v>15.34</v>
      </c>
      <c r="E54" s="4">
        <f t="shared" si="5"/>
        <v>15.19</v>
      </c>
      <c r="F54" s="60">
        <f t="shared" si="2"/>
        <v>-1.1830069930069911</v>
      </c>
    </row>
    <row r="55" spans="1:6" x14ac:dyDescent="0.3">
      <c r="A55" s="32">
        <v>43515</v>
      </c>
      <c r="B55" s="1">
        <v>20.03</v>
      </c>
      <c r="C55" s="4">
        <f t="shared" si="4"/>
        <v>14.006993006993008</v>
      </c>
      <c r="D55" s="2">
        <v>15.34</v>
      </c>
      <c r="E55" s="4">
        <f t="shared" si="5"/>
        <v>15.19</v>
      </c>
      <c r="F55" s="60">
        <f t="shared" si="2"/>
        <v>-1.1830069930069911</v>
      </c>
    </row>
    <row r="56" spans="1:6" x14ac:dyDescent="0.3">
      <c r="A56" s="32">
        <v>43516</v>
      </c>
      <c r="B56" s="1">
        <v>20.03</v>
      </c>
      <c r="C56" s="4">
        <f t="shared" si="4"/>
        <v>14.006993006993008</v>
      </c>
      <c r="D56" s="2">
        <v>15.34</v>
      </c>
      <c r="E56" s="4">
        <f t="shared" si="5"/>
        <v>15.19</v>
      </c>
      <c r="F56" s="60">
        <f t="shared" si="2"/>
        <v>-1.1830069930069911</v>
      </c>
    </row>
    <row r="57" spans="1:6" x14ac:dyDescent="0.3">
      <c r="A57" s="32">
        <v>43517</v>
      </c>
      <c r="B57" s="1">
        <v>20.03</v>
      </c>
      <c r="C57" s="4">
        <f t="shared" si="4"/>
        <v>14.006993006993008</v>
      </c>
      <c r="D57" s="2">
        <v>15.34</v>
      </c>
      <c r="E57" s="4">
        <f t="shared" si="5"/>
        <v>15.19</v>
      </c>
      <c r="F57" s="60">
        <f t="shared" si="2"/>
        <v>-1.1830069930069911</v>
      </c>
    </row>
    <row r="58" spans="1:6" x14ac:dyDescent="0.3">
      <c r="A58" s="32">
        <v>43518</v>
      </c>
      <c r="B58" s="1">
        <v>20.03</v>
      </c>
      <c r="C58" s="4">
        <f t="shared" si="4"/>
        <v>14.006993006993008</v>
      </c>
      <c r="D58" s="2">
        <v>15.34</v>
      </c>
      <c r="E58" s="4">
        <f t="shared" si="5"/>
        <v>15.19</v>
      </c>
      <c r="F58" s="60">
        <f t="shared" si="2"/>
        <v>-1.1830069930069911</v>
      </c>
    </row>
    <row r="59" spans="1:6" x14ac:dyDescent="0.3">
      <c r="A59" s="32">
        <v>43519</v>
      </c>
      <c r="B59" s="1">
        <v>20.03</v>
      </c>
      <c r="C59" s="4">
        <f t="shared" si="4"/>
        <v>14.006993006993008</v>
      </c>
      <c r="D59" s="2">
        <v>15.34</v>
      </c>
      <c r="E59" s="4">
        <f t="shared" si="5"/>
        <v>15.19</v>
      </c>
      <c r="F59" s="60">
        <f t="shared" si="2"/>
        <v>-1.1830069930069911</v>
      </c>
    </row>
    <row r="60" spans="1:6" x14ac:dyDescent="0.3">
      <c r="A60" s="32">
        <v>43520</v>
      </c>
      <c r="B60" s="1">
        <v>20.03</v>
      </c>
      <c r="C60" s="4">
        <f t="shared" si="4"/>
        <v>14.006993006993008</v>
      </c>
      <c r="D60" s="2">
        <v>15.34</v>
      </c>
      <c r="E60" s="4">
        <f t="shared" si="5"/>
        <v>15.19</v>
      </c>
      <c r="F60" s="60">
        <f t="shared" si="2"/>
        <v>-1.1830069930069911</v>
      </c>
    </row>
    <row r="61" spans="1:6" x14ac:dyDescent="0.3">
      <c r="A61" s="32">
        <v>43521</v>
      </c>
      <c r="B61" s="1">
        <v>20.03</v>
      </c>
      <c r="C61" s="4">
        <f t="shared" si="4"/>
        <v>14.006993006993008</v>
      </c>
      <c r="D61" s="2">
        <v>15.34</v>
      </c>
      <c r="E61" s="4">
        <f t="shared" si="5"/>
        <v>15.19</v>
      </c>
      <c r="F61" s="60">
        <f t="shared" si="2"/>
        <v>-1.1830069930069911</v>
      </c>
    </row>
    <row r="62" spans="1:6" x14ac:dyDescent="0.3">
      <c r="A62" s="32">
        <v>43522</v>
      </c>
      <c r="B62" s="1">
        <v>20.03</v>
      </c>
      <c r="C62" s="4">
        <f t="shared" si="4"/>
        <v>14.006993006993008</v>
      </c>
      <c r="D62" s="2">
        <v>15.19</v>
      </c>
      <c r="E62" s="4">
        <f t="shared" si="5"/>
        <v>15.04</v>
      </c>
      <c r="F62" s="60">
        <f t="shared" si="2"/>
        <v>-1.0330069930069907</v>
      </c>
    </row>
    <row r="63" spans="1:6" x14ac:dyDescent="0.3">
      <c r="A63" s="32">
        <v>43523</v>
      </c>
      <c r="B63" s="1">
        <v>20.03</v>
      </c>
      <c r="C63" s="4">
        <f t="shared" si="4"/>
        <v>14.006993006993008</v>
      </c>
      <c r="D63" s="2">
        <v>15.19</v>
      </c>
      <c r="E63" s="4">
        <f t="shared" si="5"/>
        <v>15.04</v>
      </c>
      <c r="F63" s="60">
        <f t="shared" si="2"/>
        <v>-1.0330069930069907</v>
      </c>
    </row>
    <row r="64" spans="1:6" ht="13.5" thickBot="1" x14ac:dyDescent="0.35">
      <c r="A64" s="34">
        <v>43524</v>
      </c>
      <c r="B64" s="8">
        <v>20.03</v>
      </c>
      <c r="C64" s="10">
        <f t="shared" si="4"/>
        <v>14.006993006993008</v>
      </c>
      <c r="D64" s="45">
        <v>15.19</v>
      </c>
      <c r="E64" s="10">
        <f t="shared" si="5"/>
        <v>15.04</v>
      </c>
      <c r="F64" s="61">
        <f t="shared" si="2"/>
        <v>-1.0330069930069907</v>
      </c>
    </row>
    <row r="65" spans="1:6" x14ac:dyDescent="0.3">
      <c r="A65" s="5" t="s">
        <v>3</v>
      </c>
      <c r="B65" s="6">
        <f t="shared" ref="B65:C65" si="6">AVERAGE(B37:B64)</f>
        <v>20.029999999999983</v>
      </c>
      <c r="C65" s="6">
        <f t="shared" si="6"/>
        <v>14.006993006993012</v>
      </c>
      <c r="D65" s="6">
        <f>AVERAGE(D37:D64)</f>
        <v>15.08464285714285</v>
      </c>
      <c r="E65" s="6">
        <f>AVERAGE(E37:E64)</f>
        <v>14.934642857142858</v>
      </c>
      <c r="F65" s="62">
        <f t="shared" si="2"/>
        <v>-0.92764985014984624</v>
      </c>
    </row>
    <row r="66" spans="1:6" x14ac:dyDescent="0.3">
      <c r="F66" s="58"/>
    </row>
    <row r="67" spans="1:6" x14ac:dyDescent="0.3">
      <c r="A67" s="32">
        <v>43525</v>
      </c>
      <c r="B67" s="33">
        <v>20.03</v>
      </c>
      <c r="C67" s="4">
        <f t="shared" ref="C67:C97" si="7">B67/1.43</f>
        <v>14.006993006993008</v>
      </c>
      <c r="D67" s="2">
        <v>15.19</v>
      </c>
      <c r="E67" s="4">
        <f t="shared" ref="E67:E97" si="8">D67-0.15</f>
        <v>15.04</v>
      </c>
      <c r="F67" s="60">
        <f t="shared" si="2"/>
        <v>-1.0330069930069907</v>
      </c>
    </row>
    <row r="68" spans="1:6" x14ac:dyDescent="0.3">
      <c r="A68" s="32">
        <v>43526</v>
      </c>
      <c r="B68" s="33">
        <v>20.03</v>
      </c>
      <c r="C68" s="4">
        <f t="shared" si="7"/>
        <v>14.006993006993008</v>
      </c>
      <c r="D68" s="2">
        <v>15.19</v>
      </c>
      <c r="E68" s="4">
        <f t="shared" si="8"/>
        <v>15.04</v>
      </c>
      <c r="F68" s="60">
        <f t="shared" si="2"/>
        <v>-1.0330069930069907</v>
      </c>
    </row>
    <row r="69" spans="1:6" x14ac:dyDescent="0.3">
      <c r="A69" s="32">
        <v>43527</v>
      </c>
      <c r="B69" s="33">
        <v>20.03</v>
      </c>
      <c r="C69" s="4">
        <f t="shared" si="7"/>
        <v>14.006993006993008</v>
      </c>
      <c r="D69" s="2">
        <v>15.19</v>
      </c>
      <c r="E69" s="4">
        <f t="shared" si="8"/>
        <v>15.04</v>
      </c>
      <c r="F69" s="60">
        <f t="shared" ref="F69:F132" si="9">C69-E69</f>
        <v>-1.0330069930069907</v>
      </c>
    </row>
    <row r="70" spans="1:6" x14ac:dyDescent="0.3">
      <c r="A70" s="32">
        <v>43528</v>
      </c>
      <c r="B70" s="33">
        <v>20.03</v>
      </c>
      <c r="C70" s="4">
        <f t="shared" si="7"/>
        <v>14.006993006993008</v>
      </c>
      <c r="D70" s="2">
        <v>15.19</v>
      </c>
      <c r="E70" s="4">
        <f t="shared" si="8"/>
        <v>15.04</v>
      </c>
      <c r="F70" s="60">
        <f t="shared" si="9"/>
        <v>-1.0330069930069907</v>
      </c>
    </row>
    <row r="71" spans="1:6" x14ac:dyDescent="0.3">
      <c r="A71" s="32">
        <v>43529</v>
      </c>
      <c r="B71" s="33">
        <v>20.03</v>
      </c>
      <c r="C71" s="4">
        <f t="shared" si="7"/>
        <v>14.006993006993008</v>
      </c>
      <c r="D71" s="2">
        <v>15.34</v>
      </c>
      <c r="E71" s="4">
        <f t="shared" si="8"/>
        <v>15.19</v>
      </c>
      <c r="F71" s="60">
        <f t="shared" si="9"/>
        <v>-1.1830069930069911</v>
      </c>
    </row>
    <row r="72" spans="1:6" x14ac:dyDescent="0.3">
      <c r="A72" s="32">
        <v>43530</v>
      </c>
      <c r="B72" s="33">
        <v>20.03</v>
      </c>
      <c r="C72" s="4">
        <f t="shared" si="7"/>
        <v>14.006993006993008</v>
      </c>
      <c r="D72" s="2">
        <v>15.34</v>
      </c>
      <c r="E72" s="4">
        <f t="shared" si="8"/>
        <v>15.19</v>
      </c>
      <c r="F72" s="60">
        <f t="shared" si="9"/>
        <v>-1.1830069930069911</v>
      </c>
    </row>
    <row r="73" spans="1:6" x14ac:dyDescent="0.3">
      <c r="A73" s="32">
        <v>43531</v>
      </c>
      <c r="B73" s="33">
        <v>20.03</v>
      </c>
      <c r="C73" s="4">
        <f t="shared" si="7"/>
        <v>14.006993006993008</v>
      </c>
      <c r="D73" s="2">
        <v>15.44</v>
      </c>
      <c r="E73" s="4">
        <f t="shared" si="8"/>
        <v>15.29</v>
      </c>
      <c r="F73" s="60">
        <f t="shared" si="9"/>
        <v>-1.2830069930069907</v>
      </c>
    </row>
    <row r="74" spans="1:6" x14ac:dyDescent="0.3">
      <c r="A74" s="32">
        <v>43532</v>
      </c>
      <c r="B74" s="33">
        <v>20.03</v>
      </c>
      <c r="C74" s="4">
        <f t="shared" si="7"/>
        <v>14.006993006993008</v>
      </c>
      <c r="D74" s="2">
        <v>15.44</v>
      </c>
      <c r="E74" s="4">
        <f t="shared" si="8"/>
        <v>15.29</v>
      </c>
      <c r="F74" s="60">
        <f t="shared" si="9"/>
        <v>-1.2830069930069907</v>
      </c>
    </row>
    <row r="75" spans="1:6" x14ac:dyDescent="0.3">
      <c r="A75" s="32">
        <v>43533</v>
      </c>
      <c r="B75" s="33">
        <v>20.03</v>
      </c>
      <c r="C75" s="4">
        <f t="shared" si="7"/>
        <v>14.006993006993008</v>
      </c>
      <c r="D75" s="2">
        <v>15.44</v>
      </c>
      <c r="E75" s="4">
        <f t="shared" si="8"/>
        <v>15.29</v>
      </c>
      <c r="F75" s="60">
        <f t="shared" si="9"/>
        <v>-1.2830069930069907</v>
      </c>
    </row>
    <row r="76" spans="1:6" x14ac:dyDescent="0.3">
      <c r="A76" s="32">
        <v>43534</v>
      </c>
      <c r="B76" s="33">
        <v>20.03</v>
      </c>
      <c r="C76" s="4">
        <f t="shared" si="7"/>
        <v>14.006993006993008</v>
      </c>
      <c r="D76" s="2">
        <v>15.44</v>
      </c>
      <c r="E76" s="4">
        <f t="shared" si="8"/>
        <v>15.29</v>
      </c>
      <c r="F76" s="60">
        <f t="shared" si="9"/>
        <v>-1.2830069930069907</v>
      </c>
    </row>
    <row r="77" spans="1:6" x14ac:dyDescent="0.3">
      <c r="A77" s="32">
        <v>43535</v>
      </c>
      <c r="B77" s="33">
        <v>20.03</v>
      </c>
      <c r="C77" s="4">
        <f t="shared" si="7"/>
        <v>14.006993006993008</v>
      </c>
      <c r="D77" s="2">
        <v>15.44</v>
      </c>
      <c r="E77" s="4">
        <f t="shared" si="8"/>
        <v>15.29</v>
      </c>
      <c r="F77" s="60">
        <f t="shared" si="9"/>
        <v>-1.2830069930069907</v>
      </c>
    </row>
    <row r="78" spans="1:6" x14ac:dyDescent="0.3">
      <c r="A78" s="32">
        <v>43536</v>
      </c>
      <c r="B78" s="33">
        <v>20.03</v>
      </c>
      <c r="C78" s="4">
        <f t="shared" si="7"/>
        <v>14.006993006993008</v>
      </c>
      <c r="D78" s="2">
        <v>15.54</v>
      </c>
      <c r="E78" s="4">
        <f t="shared" si="8"/>
        <v>15.389999999999999</v>
      </c>
      <c r="F78" s="60">
        <f t="shared" si="9"/>
        <v>-1.3830069930069904</v>
      </c>
    </row>
    <row r="79" spans="1:6" x14ac:dyDescent="0.3">
      <c r="A79" s="32">
        <v>43537</v>
      </c>
      <c r="B79" s="33">
        <v>20.03</v>
      </c>
      <c r="C79" s="4">
        <f t="shared" si="7"/>
        <v>14.006993006993008</v>
      </c>
      <c r="D79" s="2">
        <v>15.54</v>
      </c>
      <c r="E79" s="4">
        <f t="shared" si="8"/>
        <v>15.389999999999999</v>
      </c>
      <c r="F79" s="60">
        <f t="shared" si="9"/>
        <v>-1.3830069930069904</v>
      </c>
    </row>
    <row r="80" spans="1:6" x14ac:dyDescent="0.3">
      <c r="A80" s="32">
        <v>43538</v>
      </c>
      <c r="B80" s="33">
        <v>20.03</v>
      </c>
      <c r="C80" s="4">
        <f t="shared" si="7"/>
        <v>14.006993006993008</v>
      </c>
      <c r="D80" s="2">
        <v>15.54</v>
      </c>
      <c r="E80" s="4">
        <f t="shared" si="8"/>
        <v>15.389999999999999</v>
      </c>
      <c r="F80" s="60">
        <f t="shared" si="9"/>
        <v>-1.3830069930069904</v>
      </c>
    </row>
    <row r="81" spans="1:6" x14ac:dyDescent="0.3">
      <c r="A81" s="32">
        <v>43539</v>
      </c>
      <c r="B81" s="33">
        <v>20.03</v>
      </c>
      <c r="C81" s="4">
        <f t="shared" si="7"/>
        <v>14.006993006993008</v>
      </c>
      <c r="D81" s="2">
        <v>15.54</v>
      </c>
      <c r="E81" s="4">
        <f t="shared" si="8"/>
        <v>15.389999999999999</v>
      </c>
      <c r="F81" s="60">
        <f t="shared" si="9"/>
        <v>-1.3830069930069904</v>
      </c>
    </row>
    <row r="82" spans="1:6" x14ac:dyDescent="0.3">
      <c r="A82" s="32">
        <v>43540</v>
      </c>
      <c r="B82" s="33">
        <v>20.03</v>
      </c>
      <c r="C82" s="4">
        <f t="shared" si="7"/>
        <v>14.006993006993008</v>
      </c>
      <c r="D82" s="2">
        <v>15.54</v>
      </c>
      <c r="E82" s="4">
        <f t="shared" si="8"/>
        <v>15.389999999999999</v>
      </c>
      <c r="F82" s="60">
        <f t="shared" si="9"/>
        <v>-1.3830069930069904</v>
      </c>
    </row>
    <row r="83" spans="1:6" x14ac:dyDescent="0.3">
      <c r="A83" s="32">
        <v>43541</v>
      </c>
      <c r="B83" s="33">
        <v>20.03</v>
      </c>
      <c r="C83" s="4">
        <f t="shared" si="7"/>
        <v>14.006993006993008</v>
      </c>
      <c r="D83" s="2">
        <v>15.54</v>
      </c>
      <c r="E83" s="4">
        <f t="shared" si="8"/>
        <v>15.389999999999999</v>
      </c>
      <c r="F83" s="60">
        <f t="shared" si="9"/>
        <v>-1.3830069930069904</v>
      </c>
    </row>
    <row r="84" spans="1:6" x14ac:dyDescent="0.3">
      <c r="A84" s="32">
        <v>43542</v>
      </c>
      <c r="B84" s="33">
        <v>20.03</v>
      </c>
      <c r="C84" s="4">
        <f t="shared" si="7"/>
        <v>14.006993006993008</v>
      </c>
      <c r="D84" s="2">
        <v>15.39</v>
      </c>
      <c r="E84" s="4">
        <f t="shared" si="8"/>
        <v>15.24</v>
      </c>
      <c r="F84" s="60">
        <f t="shared" si="9"/>
        <v>-1.2330069930069918</v>
      </c>
    </row>
    <row r="85" spans="1:6" x14ac:dyDescent="0.3">
      <c r="A85" s="32">
        <v>43543</v>
      </c>
      <c r="B85" s="33">
        <v>20.03</v>
      </c>
      <c r="C85" s="4">
        <f t="shared" si="7"/>
        <v>14.006993006993008</v>
      </c>
      <c r="D85" s="2">
        <v>15.39</v>
      </c>
      <c r="E85" s="4">
        <f t="shared" si="8"/>
        <v>15.24</v>
      </c>
      <c r="F85" s="60">
        <f t="shared" si="9"/>
        <v>-1.2330069930069918</v>
      </c>
    </row>
    <row r="86" spans="1:6" x14ac:dyDescent="0.3">
      <c r="A86" s="32">
        <v>43544</v>
      </c>
      <c r="B86" s="33">
        <v>20.03</v>
      </c>
      <c r="C86" s="4">
        <f t="shared" si="7"/>
        <v>14.006993006993008</v>
      </c>
      <c r="D86" s="2">
        <v>15.49</v>
      </c>
      <c r="E86" s="4">
        <f t="shared" si="8"/>
        <v>15.34</v>
      </c>
      <c r="F86" s="60">
        <f t="shared" si="9"/>
        <v>-1.3330069930069914</v>
      </c>
    </row>
    <row r="87" spans="1:6" x14ac:dyDescent="0.3">
      <c r="A87" s="32">
        <v>43545</v>
      </c>
      <c r="B87" s="33">
        <v>20.03</v>
      </c>
      <c r="C87" s="4">
        <f t="shared" si="7"/>
        <v>14.006993006993008</v>
      </c>
      <c r="D87" s="2">
        <v>15.59</v>
      </c>
      <c r="E87" s="4">
        <f t="shared" si="8"/>
        <v>15.44</v>
      </c>
      <c r="F87" s="60">
        <f t="shared" si="9"/>
        <v>-1.4330069930069911</v>
      </c>
    </row>
    <row r="88" spans="1:6" x14ac:dyDescent="0.3">
      <c r="A88" s="32">
        <v>43546</v>
      </c>
      <c r="B88" s="33">
        <v>20.03</v>
      </c>
      <c r="C88" s="4">
        <f t="shared" si="7"/>
        <v>14.006993006993008</v>
      </c>
      <c r="D88" s="2">
        <v>15.84</v>
      </c>
      <c r="E88" s="4">
        <f t="shared" si="8"/>
        <v>15.69</v>
      </c>
      <c r="F88" s="60">
        <f t="shared" si="9"/>
        <v>-1.6830069930069911</v>
      </c>
    </row>
    <row r="89" spans="1:6" x14ac:dyDescent="0.3">
      <c r="A89" s="32">
        <v>43547</v>
      </c>
      <c r="B89" s="33">
        <v>20.03</v>
      </c>
      <c r="C89" s="4">
        <f t="shared" si="7"/>
        <v>14.006993006993008</v>
      </c>
      <c r="D89" s="2">
        <v>15.84</v>
      </c>
      <c r="E89" s="4">
        <f t="shared" si="8"/>
        <v>15.69</v>
      </c>
      <c r="F89" s="60">
        <f t="shared" si="9"/>
        <v>-1.6830069930069911</v>
      </c>
    </row>
    <row r="90" spans="1:6" x14ac:dyDescent="0.3">
      <c r="A90" s="32">
        <v>43548</v>
      </c>
      <c r="B90" s="33">
        <v>20.03</v>
      </c>
      <c r="C90" s="4">
        <f t="shared" si="7"/>
        <v>14.006993006993008</v>
      </c>
      <c r="D90" s="2">
        <v>15.84</v>
      </c>
      <c r="E90" s="4">
        <f t="shared" si="8"/>
        <v>15.69</v>
      </c>
      <c r="F90" s="60">
        <f t="shared" si="9"/>
        <v>-1.6830069930069911</v>
      </c>
    </row>
    <row r="91" spans="1:6" x14ac:dyDescent="0.3">
      <c r="A91" s="32">
        <v>43549</v>
      </c>
      <c r="B91" s="33">
        <v>20.03</v>
      </c>
      <c r="C91" s="4">
        <f t="shared" si="7"/>
        <v>14.006993006993008</v>
      </c>
      <c r="D91" s="2">
        <v>15.94</v>
      </c>
      <c r="E91" s="4">
        <f t="shared" si="8"/>
        <v>15.79</v>
      </c>
      <c r="F91" s="60">
        <f t="shared" si="9"/>
        <v>-1.7830069930069907</v>
      </c>
    </row>
    <row r="92" spans="1:6" x14ac:dyDescent="0.3">
      <c r="A92" s="32">
        <v>43550</v>
      </c>
      <c r="B92" s="33">
        <v>20.03</v>
      </c>
      <c r="C92" s="4">
        <f t="shared" si="7"/>
        <v>14.006993006993008</v>
      </c>
      <c r="D92" s="2">
        <v>16.04</v>
      </c>
      <c r="E92" s="4">
        <f t="shared" si="8"/>
        <v>15.889999999999999</v>
      </c>
      <c r="F92" s="60">
        <f t="shared" si="9"/>
        <v>-1.8830069930069904</v>
      </c>
    </row>
    <row r="93" spans="1:6" x14ac:dyDescent="0.3">
      <c r="A93" s="32">
        <v>43551</v>
      </c>
      <c r="B93" s="33">
        <v>20.03</v>
      </c>
      <c r="C93" s="4">
        <f t="shared" si="7"/>
        <v>14.006993006993008</v>
      </c>
      <c r="D93" s="2">
        <v>16.14</v>
      </c>
      <c r="E93" s="4">
        <f t="shared" si="8"/>
        <v>15.99</v>
      </c>
      <c r="F93" s="60">
        <f t="shared" si="9"/>
        <v>-1.9830069930069918</v>
      </c>
    </row>
    <row r="94" spans="1:6" x14ac:dyDescent="0.3">
      <c r="A94" s="32">
        <v>43552</v>
      </c>
      <c r="B94" s="33">
        <v>20.03</v>
      </c>
      <c r="C94" s="4">
        <f t="shared" si="7"/>
        <v>14.006993006993008</v>
      </c>
      <c r="D94" s="2">
        <v>16.14</v>
      </c>
      <c r="E94" s="4">
        <f t="shared" si="8"/>
        <v>15.99</v>
      </c>
      <c r="F94" s="60">
        <f t="shared" si="9"/>
        <v>-1.9830069930069918</v>
      </c>
    </row>
    <row r="95" spans="1:6" x14ac:dyDescent="0.3">
      <c r="A95" s="32">
        <v>43553</v>
      </c>
      <c r="B95" s="33">
        <v>20.03</v>
      </c>
      <c r="C95" s="4">
        <f t="shared" si="7"/>
        <v>14.006993006993008</v>
      </c>
      <c r="D95" s="2">
        <v>16.04</v>
      </c>
      <c r="E95" s="4">
        <f t="shared" si="8"/>
        <v>15.889999999999999</v>
      </c>
      <c r="F95" s="60">
        <f t="shared" si="9"/>
        <v>-1.8830069930069904</v>
      </c>
    </row>
    <row r="96" spans="1:6" x14ac:dyDescent="0.3">
      <c r="A96" s="32">
        <v>43554</v>
      </c>
      <c r="B96" s="33">
        <v>20.03</v>
      </c>
      <c r="C96" s="4">
        <f t="shared" si="7"/>
        <v>14.006993006993008</v>
      </c>
      <c r="D96" s="2">
        <v>16.04</v>
      </c>
      <c r="E96" s="4">
        <f t="shared" si="8"/>
        <v>15.889999999999999</v>
      </c>
      <c r="F96" s="60">
        <f t="shared" si="9"/>
        <v>-1.8830069930069904</v>
      </c>
    </row>
    <row r="97" spans="1:6" ht="13.5" thickBot="1" x14ac:dyDescent="0.35">
      <c r="A97" s="34">
        <v>43555</v>
      </c>
      <c r="B97" s="35">
        <v>20.03</v>
      </c>
      <c r="C97" s="10">
        <f t="shared" si="7"/>
        <v>14.006993006993008</v>
      </c>
      <c r="D97" s="9">
        <v>16.04</v>
      </c>
      <c r="E97" s="10">
        <f t="shared" si="8"/>
        <v>15.889999999999999</v>
      </c>
      <c r="F97" s="61">
        <f t="shared" si="9"/>
        <v>-1.8830069930069904</v>
      </c>
    </row>
    <row r="98" spans="1:6" x14ac:dyDescent="0.3">
      <c r="A98" s="36" t="s">
        <v>4</v>
      </c>
      <c r="B98" s="36">
        <f>AVERAGE(B71:B97)</f>
        <v>20.029999999999987</v>
      </c>
      <c r="C98" s="6">
        <f>AVERAGE(C71:C97)</f>
        <v>14.006993006993012</v>
      </c>
      <c r="D98" s="6">
        <f>AVERAGE(D71:D97)</f>
        <v>15.662222222222217</v>
      </c>
      <c r="E98" s="50">
        <f>AVERAGE(E71:E97)</f>
        <v>15.512222222222219</v>
      </c>
      <c r="F98" s="62">
        <f t="shared" si="9"/>
        <v>-1.5052292152292068</v>
      </c>
    </row>
    <row r="99" spans="1:6" x14ac:dyDescent="0.3">
      <c r="F99" s="58"/>
    </row>
    <row r="100" spans="1:6" x14ac:dyDescent="0.3">
      <c r="A100" s="46">
        <v>43556</v>
      </c>
      <c r="B100" s="33">
        <v>20.03</v>
      </c>
      <c r="C100" s="4">
        <f t="shared" ref="C100:C129" si="10">B100/1.43</f>
        <v>14.006993006993008</v>
      </c>
      <c r="D100" s="12">
        <v>16.04</v>
      </c>
      <c r="E100" s="4">
        <f t="shared" ref="E100:E129" si="11">D100-0.15</f>
        <v>15.889999999999999</v>
      </c>
      <c r="F100" s="60">
        <f t="shared" si="9"/>
        <v>-1.8830069930069904</v>
      </c>
    </row>
    <row r="101" spans="1:6" x14ac:dyDescent="0.3">
      <c r="A101" s="46">
        <v>43557</v>
      </c>
      <c r="B101" s="33">
        <v>20.03</v>
      </c>
      <c r="C101" s="4">
        <f t="shared" si="10"/>
        <v>14.006993006993008</v>
      </c>
      <c r="D101" s="12">
        <v>16.04</v>
      </c>
      <c r="E101" s="4">
        <f t="shared" si="11"/>
        <v>15.889999999999999</v>
      </c>
      <c r="F101" s="60">
        <f t="shared" si="9"/>
        <v>-1.8830069930069904</v>
      </c>
    </row>
    <row r="102" spans="1:6" x14ac:dyDescent="0.3">
      <c r="A102" s="46">
        <v>43558</v>
      </c>
      <c r="B102" s="33">
        <v>20.03</v>
      </c>
      <c r="C102" s="4">
        <f t="shared" si="10"/>
        <v>14.006993006993008</v>
      </c>
      <c r="D102" s="12">
        <v>16.239999999999998</v>
      </c>
      <c r="E102" s="4">
        <f t="shared" si="11"/>
        <v>16.09</v>
      </c>
      <c r="F102" s="60">
        <f t="shared" si="9"/>
        <v>-2.0830069930069914</v>
      </c>
    </row>
    <row r="103" spans="1:6" x14ac:dyDescent="0.3">
      <c r="A103" s="46">
        <v>43559</v>
      </c>
      <c r="B103" s="33">
        <v>20.03</v>
      </c>
      <c r="C103" s="4">
        <f t="shared" si="10"/>
        <v>14.006993006993008</v>
      </c>
      <c r="D103" s="12">
        <v>16.239999999999998</v>
      </c>
      <c r="E103" s="4">
        <f t="shared" si="11"/>
        <v>16.09</v>
      </c>
      <c r="F103" s="60">
        <f t="shared" si="9"/>
        <v>-2.0830069930069914</v>
      </c>
    </row>
    <row r="104" spans="1:6" x14ac:dyDescent="0.3">
      <c r="A104" s="46">
        <v>43560</v>
      </c>
      <c r="B104" s="33">
        <v>20.03</v>
      </c>
      <c r="C104" s="4">
        <f t="shared" si="10"/>
        <v>14.006993006993008</v>
      </c>
      <c r="D104" s="12">
        <v>16.34</v>
      </c>
      <c r="E104" s="4">
        <f t="shared" si="11"/>
        <v>16.190000000000001</v>
      </c>
      <c r="F104" s="60">
        <f t="shared" si="9"/>
        <v>-2.1830069930069929</v>
      </c>
    </row>
    <row r="105" spans="1:6" x14ac:dyDescent="0.3">
      <c r="A105" s="46">
        <v>43561</v>
      </c>
      <c r="B105" s="33">
        <v>20.03</v>
      </c>
      <c r="C105" s="4">
        <f t="shared" si="10"/>
        <v>14.006993006993008</v>
      </c>
      <c r="D105" s="12">
        <v>16.34</v>
      </c>
      <c r="E105" s="4">
        <f t="shared" si="11"/>
        <v>16.190000000000001</v>
      </c>
      <c r="F105" s="60">
        <f t="shared" si="9"/>
        <v>-2.1830069930069929</v>
      </c>
    </row>
    <row r="106" spans="1:6" x14ac:dyDescent="0.3">
      <c r="A106" s="46">
        <v>43562</v>
      </c>
      <c r="B106" s="33">
        <v>20.03</v>
      </c>
      <c r="C106" s="4">
        <f t="shared" si="10"/>
        <v>14.006993006993008</v>
      </c>
      <c r="D106" s="12">
        <v>16.34</v>
      </c>
      <c r="E106" s="4">
        <f t="shared" si="11"/>
        <v>16.190000000000001</v>
      </c>
      <c r="F106" s="60">
        <f t="shared" si="9"/>
        <v>-2.1830069930069929</v>
      </c>
    </row>
    <row r="107" spans="1:6" x14ac:dyDescent="0.3">
      <c r="A107" s="46">
        <v>43563</v>
      </c>
      <c r="B107" s="33">
        <v>20.03</v>
      </c>
      <c r="C107" s="4">
        <f t="shared" si="10"/>
        <v>14.006993006993008</v>
      </c>
      <c r="D107" s="12">
        <v>16.34</v>
      </c>
      <c r="E107" s="4">
        <f t="shared" si="11"/>
        <v>16.190000000000001</v>
      </c>
      <c r="F107" s="60">
        <f t="shared" si="9"/>
        <v>-2.1830069930069929</v>
      </c>
    </row>
    <row r="108" spans="1:6" x14ac:dyDescent="0.3">
      <c r="A108" s="46">
        <v>43564</v>
      </c>
      <c r="B108" s="33">
        <v>20.03</v>
      </c>
      <c r="C108" s="4">
        <f t="shared" si="10"/>
        <v>14.006993006993008</v>
      </c>
      <c r="D108" s="12">
        <v>16.440000000000001</v>
      </c>
      <c r="E108" s="4">
        <f t="shared" si="11"/>
        <v>16.290000000000003</v>
      </c>
      <c r="F108" s="60">
        <f t="shared" si="9"/>
        <v>-2.2830069930069943</v>
      </c>
    </row>
    <row r="109" spans="1:6" x14ac:dyDescent="0.3">
      <c r="A109" s="46">
        <v>43565</v>
      </c>
      <c r="B109" s="33">
        <v>20.32</v>
      </c>
      <c r="C109" s="4">
        <f t="shared" si="10"/>
        <v>14.20979020979021</v>
      </c>
      <c r="D109" s="12">
        <v>16.440000000000001</v>
      </c>
      <c r="E109" s="4">
        <f t="shared" si="11"/>
        <v>16.290000000000003</v>
      </c>
      <c r="F109" s="60">
        <f t="shared" si="9"/>
        <v>-2.0802097902097927</v>
      </c>
    </row>
    <row r="110" spans="1:6" x14ac:dyDescent="0.3">
      <c r="A110" s="46">
        <v>43566</v>
      </c>
      <c r="B110" s="33">
        <v>20.32</v>
      </c>
      <c r="C110" s="4">
        <f t="shared" si="10"/>
        <v>14.20979020979021</v>
      </c>
      <c r="D110" s="12">
        <v>16.54</v>
      </c>
      <c r="E110" s="4">
        <f t="shared" si="11"/>
        <v>16.39</v>
      </c>
      <c r="F110" s="60">
        <f t="shared" si="9"/>
        <v>-2.1802097902097906</v>
      </c>
    </row>
    <row r="111" spans="1:6" x14ac:dyDescent="0.3">
      <c r="A111" s="46">
        <v>43567</v>
      </c>
      <c r="B111" s="33">
        <v>20.32</v>
      </c>
      <c r="C111" s="4">
        <f t="shared" si="10"/>
        <v>14.20979020979021</v>
      </c>
      <c r="D111" s="12">
        <v>16.54</v>
      </c>
      <c r="E111" s="4">
        <f t="shared" si="11"/>
        <v>16.39</v>
      </c>
      <c r="F111" s="60">
        <f t="shared" si="9"/>
        <v>-2.1802097902097906</v>
      </c>
    </row>
    <row r="112" spans="1:6" x14ac:dyDescent="0.3">
      <c r="A112" s="46">
        <v>43568</v>
      </c>
      <c r="B112" s="33">
        <v>20.32</v>
      </c>
      <c r="C112" s="4">
        <f t="shared" si="10"/>
        <v>14.20979020979021</v>
      </c>
      <c r="D112" s="12">
        <v>16.54</v>
      </c>
      <c r="E112" s="4">
        <f t="shared" si="11"/>
        <v>16.39</v>
      </c>
      <c r="F112" s="60">
        <f t="shared" si="9"/>
        <v>-2.1802097902097906</v>
      </c>
    </row>
    <row r="113" spans="1:6" x14ac:dyDescent="0.3">
      <c r="A113" s="46">
        <v>43569</v>
      </c>
      <c r="B113" s="33">
        <v>20.32</v>
      </c>
      <c r="C113" s="4">
        <f t="shared" si="10"/>
        <v>14.20979020979021</v>
      </c>
      <c r="D113" s="12">
        <v>16.54</v>
      </c>
      <c r="E113" s="4">
        <f t="shared" si="11"/>
        <v>16.39</v>
      </c>
      <c r="F113" s="60">
        <f t="shared" si="9"/>
        <v>-2.1802097902097906</v>
      </c>
    </row>
    <row r="114" spans="1:6" x14ac:dyDescent="0.3">
      <c r="A114" s="46">
        <v>43570</v>
      </c>
      <c r="B114" s="33">
        <v>20.32</v>
      </c>
      <c r="C114" s="4">
        <f t="shared" si="10"/>
        <v>14.20979020979021</v>
      </c>
      <c r="D114" s="12">
        <v>16.54</v>
      </c>
      <c r="E114" s="4">
        <f t="shared" si="11"/>
        <v>16.39</v>
      </c>
      <c r="F114" s="60">
        <f t="shared" si="9"/>
        <v>-2.1802097902097906</v>
      </c>
    </row>
    <row r="115" spans="1:6" x14ac:dyDescent="0.3">
      <c r="A115" s="46">
        <v>43571</v>
      </c>
      <c r="B115" s="33">
        <v>20.32</v>
      </c>
      <c r="C115" s="4">
        <f t="shared" si="10"/>
        <v>14.20979020979021</v>
      </c>
      <c r="D115" s="12">
        <v>16.54</v>
      </c>
      <c r="E115" s="4">
        <f t="shared" si="11"/>
        <v>16.39</v>
      </c>
      <c r="F115" s="60">
        <f t="shared" si="9"/>
        <v>-2.1802097902097906</v>
      </c>
    </row>
    <row r="116" spans="1:6" x14ac:dyDescent="0.3">
      <c r="A116" s="46">
        <v>43572</v>
      </c>
      <c r="B116" s="33">
        <v>20.32</v>
      </c>
      <c r="C116" s="4">
        <f t="shared" si="10"/>
        <v>14.20979020979021</v>
      </c>
      <c r="D116" s="12">
        <v>16.440000000000001</v>
      </c>
      <c r="E116" s="4">
        <f t="shared" si="11"/>
        <v>16.290000000000003</v>
      </c>
      <c r="F116" s="60">
        <f t="shared" si="9"/>
        <v>-2.0802097902097927</v>
      </c>
    </row>
    <row r="117" spans="1:6" x14ac:dyDescent="0.3">
      <c r="A117" s="46">
        <v>43573</v>
      </c>
      <c r="B117" s="33">
        <v>20.32</v>
      </c>
      <c r="C117" s="4">
        <f t="shared" si="10"/>
        <v>14.20979020979021</v>
      </c>
      <c r="D117" s="12">
        <v>16.440000000000001</v>
      </c>
      <c r="E117" s="4">
        <f t="shared" si="11"/>
        <v>16.290000000000003</v>
      </c>
      <c r="F117" s="60">
        <f t="shared" si="9"/>
        <v>-2.0802097902097927</v>
      </c>
    </row>
    <row r="118" spans="1:6" x14ac:dyDescent="0.3">
      <c r="A118" s="46">
        <v>43574</v>
      </c>
      <c r="B118" s="33">
        <v>20.32</v>
      </c>
      <c r="C118" s="4">
        <f t="shared" si="10"/>
        <v>14.20979020979021</v>
      </c>
      <c r="D118" s="12">
        <v>16.440000000000001</v>
      </c>
      <c r="E118" s="4">
        <f t="shared" si="11"/>
        <v>16.290000000000003</v>
      </c>
      <c r="F118" s="60">
        <f t="shared" si="9"/>
        <v>-2.0802097902097927</v>
      </c>
    </row>
    <row r="119" spans="1:6" x14ac:dyDescent="0.3">
      <c r="A119" s="46">
        <v>43575</v>
      </c>
      <c r="B119" s="33">
        <v>20.32</v>
      </c>
      <c r="C119" s="4">
        <f t="shared" si="10"/>
        <v>14.20979020979021</v>
      </c>
      <c r="D119" s="12">
        <v>16.440000000000001</v>
      </c>
      <c r="E119" s="4">
        <f t="shared" si="11"/>
        <v>16.290000000000003</v>
      </c>
      <c r="F119" s="60">
        <f t="shared" si="9"/>
        <v>-2.0802097902097927</v>
      </c>
    </row>
    <row r="120" spans="1:6" x14ac:dyDescent="0.3">
      <c r="A120" s="46">
        <v>43576</v>
      </c>
      <c r="B120" s="33">
        <v>20.32</v>
      </c>
      <c r="C120" s="4">
        <f t="shared" si="10"/>
        <v>14.20979020979021</v>
      </c>
      <c r="D120" s="12">
        <v>16.440000000000001</v>
      </c>
      <c r="E120" s="4">
        <f t="shared" si="11"/>
        <v>16.290000000000003</v>
      </c>
      <c r="F120" s="60">
        <f t="shared" si="9"/>
        <v>-2.0802097902097927</v>
      </c>
    </row>
    <row r="121" spans="1:6" x14ac:dyDescent="0.3">
      <c r="A121" s="46">
        <v>43577</v>
      </c>
      <c r="B121" s="33">
        <v>20.32</v>
      </c>
      <c r="C121" s="4">
        <f t="shared" si="10"/>
        <v>14.20979020979021</v>
      </c>
      <c r="D121" s="12">
        <v>16.440000000000001</v>
      </c>
      <c r="E121" s="4">
        <f t="shared" si="11"/>
        <v>16.290000000000003</v>
      </c>
      <c r="F121" s="60">
        <f t="shared" si="9"/>
        <v>-2.0802097902097927</v>
      </c>
    </row>
    <row r="122" spans="1:6" x14ac:dyDescent="0.3">
      <c r="A122" s="46">
        <v>43578</v>
      </c>
      <c r="B122" s="33">
        <v>20.32</v>
      </c>
      <c r="C122" s="4">
        <f t="shared" si="10"/>
        <v>14.20979020979021</v>
      </c>
      <c r="D122" s="12">
        <v>16.54</v>
      </c>
      <c r="E122" s="4">
        <f t="shared" si="11"/>
        <v>16.39</v>
      </c>
      <c r="F122" s="60">
        <f t="shared" si="9"/>
        <v>-2.1802097902097906</v>
      </c>
    </row>
    <row r="123" spans="1:6" x14ac:dyDescent="0.3">
      <c r="A123" s="46">
        <v>43579</v>
      </c>
      <c r="B123" s="33">
        <v>20.32</v>
      </c>
      <c r="C123" s="4">
        <f t="shared" si="10"/>
        <v>14.20979020979021</v>
      </c>
      <c r="D123" s="12">
        <v>16.690000000000001</v>
      </c>
      <c r="E123" s="4">
        <f t="shared" si="11"/>
        <v>16.540000000000003</v>
      </c>
      <c r="F123" s="60">
        <f t="shared" si="9"/>
        <v>-2.3302097902097927</v>
      </c>
    </row>
    <row r="124" spans="1:6" x14ac:dyDescent="0.3">
      <c r="A124" s="46">
        <v>43580</v>
      </c>
      <c r="B124" s="33">
        <v>20.32</v>
      </c>
      <c r="C124" s="4">
        <f t="shared" si="10"/>
        <v>14.20979020979021</v>
      </c>
      <c r="D124" s="12">
        <v>16.690000000000001</v>
      </c>
      <c r="E124" s="4">
        <f t="shared" si="11"/>
        <v>16.540000000000003</v>
      </c>
      <c r="F124" s="60">
        <f t="shared" si="9"/>
        <v>-2.3302097902097927</v>
      </c>
    </row>
    <row r="125" spans="1:6" x14ac:dyDescent="0.3">
      <c r="A125" s="46">
        <v>43581</v>
      </c>
      <c r="B125" s="33">
        <v>20.32</v>
      </c>
      <c r="C125" s="4">
        <f t="shared" si="10"/>
        <v>14.20979020979021</v>
      </c>
      <c r="D125" s="12">
        <v>16.79</v>
      </c>
      <c r="E125" s="4">
        <f t="shared" si="11"/>
        <v>16.64</v>
      </c>
      <c r="F125" s="60">
        <f t="shared" si="9"/>
        <v>-2.4302097902097906</v>
      </c>
    </row>
    <row r="126" spans="1:6" x14ac:dyDescent="0.3">
      <c r="A126" s="46">
        <v>43582</v>
      </c>
      <c r="B126" s="33">
        <v>20.32</v>
      </c>
      <c r="C126" s="4">
        <f t="shared" si="10"/>
        <v>14.20979020979021</v>
      </c>
      <c r="D126" s="12">
        <v>16.79</v>
      </c>
      <c r="E126" s="4">
        <f t="shared" si="11"/>
        <v>16.64</v>
      </c>
      <c r="F126" s="60">
        <f t="shared" si="9"/>
        <v>-2.4302097902097906</v>
      </c>
    </row>
    <row r="127" spans="1:6" x14ac:dyDescent="0.3">
      <c r="A127" s="46">
        <v>43583</v>
      </c>
      <c r="B127" s="33">
        <v>20.32</v>
      </c>
      <c r="C127" s="4">
        <f t="shared" si="10"/>
        <v>14.20979020979021</v>
      </c>
      <c r="D127" s="12">
        <v>16.79</v>
      </c>
      <c r="E127" s="4">
        <f t="shared" si="11"/>
        <v>16.64</v>
      </c>
      <c r="F127" s="60">
        <f t="shared" si="9"/>
        <v>-2.4302097902097906</v>
      </c>
    </row>
    <row r="128" spans="1:6" x14ac:dyDescent="0.3">
      <c r="A128" s="46">
        <v>43584</v>
      </c>
      <c r="B128" s="33">
        <v>20.32</v>
      </c>
      <c r="C128" s="4">
        <f t="shared" si="10"/>
        <v>14.20979020979021</v>
      </c>
      <c r="D128" s="12">
        <v>16.690000000000001</v>
      </c>
      <c r="E128" s="4">
        <f t="shared" si="11"/>
        <v>16.540000000000003</v>
      </c>
      <c r="F128" s="60">
        <f t="shared" si="9"/>
        <v>-2.3302097902097927</v>
      </c>
    </row>
    <row r="129" spans="1:6" ht="13.5" thickBot="1" x14ac:dyDescent="0.35">
      <c r="A129" s="47">
        <v>43585</v>
      </c>
      <c r="B129" s="35">
        <v>20.61</v>
      </c>
      <c r="C129" s="10">
        <f t="shared" si="10"/>
        <v>14.412587412587413</v>
      </c>
      <c r="D129" s="13">
        <v>16.690000000000001</v>
      </c>
      <c r="E129" s="10">
        <f t="shared" si="11"/>
        <v>16.540000000000003</v>
      </c>
      <c r="F129" s="61">
        <f t="shared" si="9"/>
        <v>-2.1274125874125893</v>
      </c>
    </row>
    <row r="130" spans="1:6" x14ac:dyDescent="0.3">
      <c r="A130" s="36" t="s">
        <v>5</v>
      </c>
      <c r="B130" s="6">
        <f t="shared" ref="B130:D130" si="12">AVERAGE(B100:B129)</f>
        <v>20.242666666666668</v>
      </c>
      <c r="C130" s="6">
        <f t="shared" si="12"/>
        <v>14.15571095571095</v>
      </c>
      <c r="D130" s="6">
        <f t="shared" si="12"/>
        <v>16.478333333333335</v>
      </c>
      <c r="E130" s="6">
        <f>AVERAGE(E100:E129)</f>
        <v>16.328333333333337</v>
      </c>
      <c r="F130" s="62">
        <f t="shared" si="9"/>
        <v>-2.1726223776223872</v>
      </c>
    </row>
    <row r="131" spans="1:6" x14ac:dyDescent="0.3">
      <c r="F131" s="58"/>
    </row>
    <row r="132" spans="1:6" x14ac:dyDescent="0.3">
      <c r="A132" s="32">
        <v>43586</v>
      </c>
      <c r="B132" s="33">
        <v>20.61</v>
      </c>
      <c r="C132" s="4">
        <f t="shared" ref="C132:C162" si="13">B132/1.43</f>
        <v>14.412587412587413</v>
      </c>
      <c r="D132" s="2">
        <v>16.690000000000001</v>
      </c>
      <c r="E132" s="48">
        <f>D132-0.15</f>
        <v>16.540000000000003</v>
      </c>
      <c r="F132" s="60">
        <f t="shared" si="9"/>
        <v>-2.1274125874125893</v>
      </c>
    </row>
    <row r="133" spans="1:6" x14ac:dyDescent="0.3">
      <c r="A133" s="32">
        <v>43587</v>
      </c>
      <c r="B133" s="33">
        <v>20.61</v>
      </c>
      <c r="C133" s="4">
        <f t="shared" si="13"/>
        <v>14.412587412587413</v>
      </c>
      <c r="D133" s="2">
        <v>16.89</v>
      </c>
      <c r="E133" s="48">
        <f t="shared" ref="E133:E162" si="14">D133-0.15</f>
        <v>16.740000000000002</v>
      </c>
      <c r="F133" s="60">
        <f t="shared" ref="F133:F195" si="15">C133-E133</f>
        <v>-2.3274125874125886</v>
      </c>
    </row>
    <row r="134" spans="1:6" x14ac:dyDescent="0.3">
      <c r="A134" s="32">
        <v>43588</v>
      </c>
      <c r="B134" s="33">
        <v>20.61</v>
      </c>
      <c r="C134" s="4">
        <f t="shared" si="13"/>
        <v>14.412587412587413</v>
      </c>
      <c r="D134" s="2">
        <v>16.79</v>
      </c>
      <c r="E134" s="48">
        <f t="shared" si="14"/>
        <v>16.64</v>
      </c>
      <c r="F134" s="60">
        <f t="shared" si="15"/>
        <v>-2.2274125874125872</v>
      </c>
    </row>
    <row r="135" spans="1:6" x14ac:dyDescent="0.3">
      <c r="A135" s="32">
        <v>43589</v>
      </c>
      <c r="B135" s="33">
        <v>20.61</v>
      </c>
      <c r="C135" s="4">
        <f t="shared" si="13"/>
        <v>14.412587412587413</v>
      </c>
      <c r="D135" s="2">
        <v>16.79</v>
      </c>
      <c r="E135" s="48">
        <f t="shared" si="14"/>
        <v>16.64</v>
      </c>
      <c r="F135" s="60">
        <f t="shared" si="15"/>
        <v>-2.2274125874125872</v>
      </c>
    </row>
    <row r="136" spans="1:6" x14ac:dyDescent="0.3">
      <c r="A136" s="32">
        <v>43590</v>
      </c>
      <c r="B136" s="33">
        <v>20.61</v>
      </c>
      <c r="C136" s="4">
        <f t="shared" si="13"/>
        <v>14.412587412587413</v>
      </c>
      <c r="D136" s="2">
        <v>16.79</v>
      </c>
      <c r="E136" s="48">
        <f t="shared" si="14"/>
        <v>16.64</v>
      </c>
      <c r="F136" s="60">
        <f t="shared" si="15"/>
        <v>-2.2274125874125872</v>
      </c>
    </row>
    <row r="137" spans="1:6" x14ac:dyDescent="0.3">
      <c r="A137" s="32">
        <v>43591</v>
      </c>
      <c r="B137" s="33">
        <v>20.61</v>
      </c>
      <c r="C137" s="4">
        <f t="shared" si="13"/>
        <v>14.412587412587413</v>
      </c>
      <c r="D137" s="2">
        <v>16.79</v>
      </c>
      <c r="E137" s="48">
        <f t="shared" si="14"/>
        <v>16.64</v>
      </c>
      <c r="F137" s="60">
        <f t="shared" si="15"/>
        <v>-2.2274125874125872</v>
      </c>
    </row>
    <row r="138" spans="1:6" x14ac:dyDescent="0.3">
      <c r="A138" s="32">
        <v>43592</v>
      </c>
      <c r="B138" s="33">
        <v>20.61</v>
      </c>
      <c r="C138" s="4">
        <f t="shared" si="13"/>
        <v>14.412587412587413</v>
      </c>
      <c r="D138" s="2">
        <v>16.79</v>
      </c>
      <c r="E138" s="48">
        <f t="shared" si="14"/>
        <v>16.64</v>
      </c>
      <c r="F138" s="60">
        <f t="shared" si="15"/>
        <v>-2.2274125874125872</v>
      </c>
    </row>
    <row r="139" spans="1:6" x14ac:dyDescent="0.3">
      <c r="A139" s="32">
        <v>43593</v>
      </c>
      <c r="B139" s="33">
        <v>20.61</v>
      </c>
      <c r="C139" s="4">
        <f t="shared" si="13"/>
        <v>14.412587412587413</v>
      </c>
      <c r="D139" s="2">
        <v>16.690000000000001</v>
      </c>
      <c r="E139" s="48">
        <f t="shared" si="14"/>
        <v>16.540000000000003</v>
      </c>
      <c r="F139" s="60">
        <f t="shared" si="15"/>
        <v>-2.1274125874125893</v>
      </c>
    </row>
    <row r="140" spans="1:6" x14ac:dyDescent="0.3">
      <c r="A140" s="32">
        <v>43594</v>
      </c>
      <c r="B140" s="33">
        <v>20.61</v>
      </c>
      <c r="C140" s="4">
        <f t="shared" si="13"/>
        <v>14.412587412587413</v>
      </c>
      <c r="D140" s="2">
        <v>16.690000000000001</v>
      </c>
      <c r="E140" s="48">
        <f t="shared" si="14"/>
        <v>16.540000000000003</v>
      </c>
      <c r="F140" s="60">
        <f t="shared" si="15"/>
        <v>-2.1274125874125893</v>
      </c>
    </row>
    <row r="141" spans="1:6" x14ac:dyDescent="0.3">
      <c r="A141" s="32">
        <v>43595</v>
      </c>
      <c r="B141" s="33">
        <v>20.61</v>
      </c>
      <c r="C141" s="4">
        <f t="shared" si="13"/>
        <v>14.412587412587413</v>
      </c>
      <c r="D141" s="2">
        <v>16.690000000000001</v>
      </c>
      <c r="E141" s="48">
        <f t="shared" si="14"/>
        <v>16.540000000000003</v>
      </c>
      <c r="F141" s="60">
        <f t="shared" si="15"/>
        <v>-2.1274125874125893</v>
      </c>
    </row>
    <row r="142" spans="1:6" x14ac:dyDescent="0.3">
      <c r="A142" s="32">
        <v>43596</v>
      </c>
      <c r="B142" s="33">
        <v>20.61</v>
      </c>
      <c r="C142" s="4">
        <f t="shared" si="13"/>
        <v>14.412587412587413</v>
      </c>
      <c r="D142" s="2">
        <v>16.690000000000001</v>
      </c>
      <c r="E142" s="48">
        <f t="shared" si="14"/>
        <v>16.540000000000003</v>
      </c>
      <c r="F142" s="60">
        <f t="shared" si="15"/>
        <v>-2.1274125874125893</v>
      </c>
    </row>
    <row r="143" spans="1:6" x14ac:dyDescent="0.3">
      <c r="A143" s="32">
        <v>43597</v>
      </c>
      <c r="B143" s="33">
        <v>20.61</v>
      </c>
      <c r="C143" s="4">
        <f t="shared" si="13"/>
        <v>14.412587412587413</v>
      </c>
      <c r="D143" s="2">
        <v>16.690000000000001</v>
      </c>
      <c r="E143" s="48">
        <f t="shared" si="14"/>
        <v>16.540000000000003</v>
      </c>
      <c r="F143" s="60">
        <f t="shared" si="15"/>
        <v>-2.1274125874125893</v>
      </c>
    </row>
    <row r="144" spans="1:6" x14ac:dyDescent="0.3">
      <c r="A144" s="32">
        <v>43598</v>
      </c>
      <c r="B144" s="33">
        <v>20.61</v>
      </c>
      <c r="C144" s="4">
        <f t="shared" si="13"/>
        <v>14.412587412587413</v>
      </c>
      <c r="D144" s="2">
        <v>16.89</v>
      </c>
      <c r="E144" s="48">
        <f t="shared" si="14"/>
        <v>16.740000000000002</v>
      </c>
      <c r="F144" s="60">
        <f t="shared" si="15"/>
        <v>-2.3274125874125886</v>
      </c>
    </row>
    <row r="145" spans="1:6" x14ac:dyDescent="0.3">
      <c r="A145" s="32">
        <v>43599</v>
      </c>
      <c r="B145" s="33">
        <v>20.61</v>
      </c>
      <c r="C145" s="4">
        <f t="shared" si="13"/>
        <v>14.412587412587413</v>
      </c>
      <c r="D145" s="2">
        <v>16.89</v>
      </c>
      <c r="E145" s="48">
        <f t="shared" si="14"/>
        <v>16.740000000000002</v>
      </c>
      <c r="F145" s="60">
        <f t="shared" si="15"/>
        <v>-2.3274125874125886</v>
      </c>
    </row>
    <row r="146" spans="1:6" x14ac:dyDescent="0.3">
      <c r="A146" s="32">
        <v>43600</v>
      </c>
      <c r="B146" s="33">
        <v>20.61</v>
      </c>
      <c r="C146" s="4">
        <f t="shared" si="13"/>
        <v>14.412587412587413</v>
      </c>
      <c r="D146" s="2">
        <v>16.89</v>
      </c>
      <c r="E146" s="48">
        <f t="shared" si="14"/>
        <v>16.740000000000002</v>
      </c>
      <c r="F146" s="60">
        <f t="shared" si="15"/>
        <v>-2.3274125874125886</v>
      </c>
    </row>
    <row r="147" spans="1:6" x14ac:dyDescent="0.3">
      <c r="A147" s="32">
        <v>43601</v>
      </c>
      <c r="B147" s="33">
        <v>20.61</v>
      </c>
      <c r="C147" s="4">
        <f t="shared" si="13"/>
        <v>14.412587412587413</v>
      </c>
      <c r="D147" s="2">
        <v>16.989999999999998</v>
      </c>
      <c r="E147" s="48">
        <f t="shared" si="14"/>
        <v>16.84</v>
      </c>
      <c r="F147" s="60">
        <f t="shared" si="15"/>
        <v>-2.4274125874125865</v>
      </c>
    </row>
    <row r="148" spans="1:6" x14ac:dyDescent="0.3">
      <c r="A148" s="32">
        <v>43602</v>
      </c>
      <c r="B148" s="33">
        <v>20.61</v>
      </c>
      <c r="C148" s="4">
        <f t="shared" si="13"/>
        <v>14.412587412587413</v>
      </c>
      <c r="D148" s="2">
        <v>17.14</v>
      </c>
      <c r="E148" s="48">
        <f t="shared" si="14"/>
        <v>16.990000000000002</v>
      </c>
      <c r="F148" s="60">
        <f t="shared" si="15"/>
        <v>-2.5774125874125886</v>
      </c>
    </row>
    <row r="149" spans="1:6" x14ac:dyDescent="0.3">
      <c r="A149" s="32">
        <v>43603</v>
      </c>
      <c r="B149" s="33">
        <v>20.61</v>
      </c>
      <c r="C149" s="4">
        <f t="shared" si="13"/>
        <v>14.412587412587413</v>
      </c>
      <c r="D149" s="2">
        <v>17.14</v>
      </c>
      <c r="E149" s="48">
        <f t="shared" si="14"/>
        <v>16.990000000000002</v>
      </c>
      <c r="F149" s="60">
        <f t="shared" si="15"/>
        <v>-2.5774125874125886</v>
      </c>
    </row>
    <row r="150" spans="1:6" x14ac:dyDescent="0.3">
      <c r="A150" s="32">
        <v>43604</v>
      </c>
      <c r="B150" s="33">
        <v>20.61</v>
      </c>
      <c r="C150" s="4">
        <f t="shared" si="13"/>
        <v>14.412587412587413</v>
      </c>
      <c r="D150" s="2">
        <v>17.14</v>
      </c>
      <c r="E150" s="48">
        <f t="shared" si="14"/>
        <v>16.990000000000002</v>
      </c>
      <c r="F150" s="60">
        <f t="shared" si="15"/>
        <v>-2.5774125874125886</v>
      </c>
    </row>
    <row r="151" spans="1:6" x14ac:dyDescent="0.3">
      <c r="A151" s="32">
        <v>43605</v>
      </c>
      <c r="B151" s="33">
        <v>20.61</v>
      </c>
      <c r="C151" s="4">
        <f t="shared" si="13"/>
        <v>14.412587412587413</v>
      </c>
      <c r="D151" s="2">
        <v>17.14</v>
      </c>
      <c r="E151" s="48">
        <f t="shared" si="14"/>
        <v>16.990000000000002</v>
      </c>
      <c r="F151" s="60">
        <f t="shared" si="15"/>
        <v>-2.5774125874125886</v>
      </c>
    </row>
    <row r="152" spans="1:6" x14ac:dyDescent="0.3">
      <c r="A152" s="32">
        <v>43606</v>
      </c>
      <c r="B152" s="33">
        <v>20.61</v>
      </c>
      <c r="C152" s="4">
        <f t="shared" si="13"/>
        <v>14.412587412587413</v>
      </c>
      <c r="D152" s="2">
        <v>17.14</v>
      </c>
      <c r="E152" s="48">
        <f t="shared" si="14"/>
        <v>16.990000000000002</v>
      </c>
      <c r="F152" s="60">
        <f t="shared" si="15"/>
        <v>-2.5774125874125886</v>
      </c>
    </row>
    <row r="153" spans="1:6" x14ac:dyDescent="0.3">
      <c r="A153" s="32">
        <v>43607</v>
      </c>
      <c r="B153" s="33">
        <v>20.61</v>
      </c>
      <c r="C153" s="4">
        <f t="shared" si="13"/>
        <v>14.412587412587413</v>
      </c>
      <c r="D153" s="2">
        <v>17.14</v>
      </c>
      <c r="E153" s="48">
        <f t="shared" si="14"/>
        <v>16.990000000000002</v>
      </c>
      <c r="F153" s="60">
        <f t="shared" si="15"/>
        <v>-2.5774125874125886</v>
      </c>
    </row>
    <row r="154" spans="1:6" x14ac:dyDescent="0.3">
      <c r="A154" s="32">
        <v>43608</v>
      </c>
      <c r="B154" s="33">
        <v>20.61</v>
      </c>
      <c r="C154" s="4">
        <f t="shared" si="13"/>
        <v>14.412587412587413</v>
      </c>
      <c r="D154" s="2">
        <v>16.989999999999998</v>
      </c>
      <c r="E154" s="48">
        <f t="shared" si="14"/>
        <v>16.84</v>
      </c>
      <c r="F154" s="60">
        <f t="shared" si="15"/>
        <v>-2.4274125874125865</v>
      </c>
    </row>
    <row r="155" spans="1:6" x14ac:dyDescent="0.3">
      <c r="A155" s="32">
        <v>43609</v>
      </c>
      <c r="B155" s="33">
        <v>20.61</v>
      </c>
      <c r="C155" s="4">
        <f t="shared" si="13"/>
        <v>14.412587412587413</v>
      </c>
      <c r="D155" s="2">
        <v>16.84</v>
      </c>
      <c r="E155" s="48">
        <f t="shared" si="14"/>
        <v>16.690000000000001</v>
      </c>
      <c r="F155" s="60">
        <f t="shared" si="15"/>
        <v>-2.2774125874125879</v>
      </c>
    </row>
    <row r="156" spans="1:6" x14ac:dyDescent="0.3">
      <c r="A156" s="32">
        <v>43610</v>
      </c>
      <c r="B156" s="33">
        <v>20.61</v>
      </c>
      <c r="C156" s="4">
        <f t="shared" si="13"/>
        <v>14.412587412587413</v>
      </c>
      <c r="D156" s="2">
        <v>16.84</v>
      </c>
      <c r="E156" s="48">
        <f t="shared" si="14"/>
        <v>16.690000000000001</v>
      </c>
      <c r="F156" s="60">
        <f t="shared" si="15"/>
        <v>-2.2774125874125879</v>
      </c>
    </row>
    <row r="157" spans="1:6" x14ac:dyDescent="0.3">
      <c r="A157" s="32">
        <v>43611</v>
      </c>
      <c r="B157" s="33">
        <v>20.61</v>
      </c>
      <c r="C157" s="4">
        <f t="shared" si="13"/>
        <v>14.412587412587413</v>
      </c>
      <c r="D157" s="2">
        <v>16.84</v>
      </c>
      <c r="E157" s="48">
        <f t="shared" si="14"/>
        <v>16.690000000000001</v>
      </c>
      <c r="F157" s="60">
        <f t="shared" si="15"/>
        <v>-2.2774125874125879</v>
      </c>
    </row>
    <row r="158" spans="1:6" x14ac:dyDescent="0.3">
      <c r="A158" s="32">
        <v>43612</v>
      </c>
      <c r="B158" s="33">
        <v>20.61</v>
      </c>
      <c r="C158" s="4">
        <f t="shared" si="13"/>
        <v>14.412587412587413</v>
      </c>
      <c r="D158" s="2">
        <v>16.84</v>
      </c>
      <c r="E158" s="48">
        <f t="shared" si="14"/>
        <v>16.690000000000001</v>
      </c>
      <c r="F158" s="60">
        <f t="shared" si="15"/>
        <v>-2.2774125874125879</v>
      </c>
    </row>
    <row r="159" spans="1:6" x14ac:dyDescent="0.3">
      <c r="A159" s="32">
        <v>43613</v>
      </c>
      <c r="B159" s="33">
        <v>20.61</v>
      </c>
      <c r="C159" s="4">
        <f t="shared" si="13"/>
        <v>14.412587412587413</v>
      </c>
      <c r="D159" s="2">
        <v>16.989999999999998</v>
      </c>
      <c r="E159" s="48">
        <f t="shared" si="14"/>
        <v>16.84</v>
      </c>
      <c r="F159" s="60">
        <f t="shared" si="15"/>
        <v>-2.4274125874125865</v>
      </c>
    </row>
    <row r="160" spans="1:6" x14ac:dyDescent="0.3">
      <c r="A160" s="32">
        <v>43614</v>
      </c>
      <c r="B160" s="33">
        <v>20.61</v>
      </c>
      <c r="C160" s="4">
        <f t="shared" si="13"/>
        <v>14.412587412587413</v>
      </c>
      <c r="D160" s="2">
        <v>16.989999999999998</v>
      </c>
      <c r="E160" s="48">
        <f t="shared" si="14"/>
        <v>16.84</v>
      </c>
      <c r="F160" s="60">
        <f t="shared" si="15"/>
        <v>-2.4274125874125865</v>
      </c>
    </row>
    <row r="161" spans="1:6" x14ac:dyDescent="0.3">
      <c r="A161" s="32">
        <v>43615</v>
      </c>
      <c r="B161" s="33">
        <v>20.61</v>
      </c>
      <c r="C161" s="4">
        <f t="shared" si="13"/>
        <v>14.412587412587413</v>
      </c>
      <c r="D161" s="2">
        <v>16.989999999999998</v>
      </c>
      <c r="E161" s="48">
        <f t="shared" si="14"/>
        <v>16.84</v>
      </c>
      <c r="F161" s="60">
        <f t="shared" si="15"/>
        <v>-2.4274125874125865</v>
      </c>
    </row>
    <row r="162" spans="1:6" ht="13.5" thickBot="1" x14ac:dyDescent="0.35">
      <c r="A162" s="34">
        <v>43616</v>
      </c>
      <c r="B162" s="35">
        <v>20.61</v>
      </c>
      <c r="C162" s="10">
        <f t="shared" si="13"/>
        <v>14.412587412587413</v>
      </c>
      <c r="D162" s="9">
        <v>16.79</v>
      </c>
      <c r="E162" s="49">
        <f t="shared" si="14"/>
        <v>16.64</v>
      </c>
      <c r="F162" s="61">
        <f t="shared" si="15"/>
        <v>-2.2274125874125872</v>
      </c>
    </row>
    <row r="163" spans="1:6" x14ac:dyDescent="0.3">
      <c r="A163" s="36" t="s">
        <v>6</v>
      </c>
      <c r="B163" s="50">
        <f t="shared" ref="B163:D163" si="16">AVERAGE(B132:B162)</f>
        <v>20.61000000000001</v>
      </c>
      <c r="C163" s="50">
        <f t="shared" si="16"/>
        <v>14.412587412587413</v>
      </c>
      <c r="D163" s="50">
        <f t="shared" si="16"/>
        <v>16.889999999999993</v>
      </c>
      <c r="E163" s="50">
        <f>AVERAGE(E132:E162)</f>
        <v>16.739999999999998</v>
      </c>
      <c r="F163" s="62">
        <f t="shared" si="15"/>
        <v>-2.3274125874125851</v>
      </c>
    </row>
    <row r="164" spans="1:6" x14ac:dyDescent="0.3">
      <c r="D164" s="14"/>
      <c r="F164" s="58"/>
    </row>
    <row r="165" spans="1:6" x14ac:dyDescent="0.3">
      <c r="A165" s="46">
        <v>43617</v>
      </c>
      <c r="B165" s="33">
        <v>20.61</v>
      </c>
      <c r="C165" s="4">
        <f t="shared" ref="C165:C194" si="17">B165/1.43</f>
        <v>14.412587412587413</v>
      </c>
      <c r="D165" s="12">
        <v>16.79</v>
      </c>
      <c r="E165" s="4">
        <f>D165-0.15</f>
        <v>16.64</v>
      </c>
      <c r="F165" s="60">
        <f t="shared" si="15"/>
        <v>-2.2274125874125872</v>
      </c>
    </row>
    <row r="166" spans="1:6" x14ac:dyDescent="0.3">
      <c r="A166" s="46">
        <v>43618</v>
      </c>
      <c r="B166" s="33">
        <v>20.61</v>
      </c>
      <c r="C166" s="4">
        <f t="shared" si="17"/>
        <v>14.412587412587413</v>
      </c>
      <c r="D166" s="12">
        <v>16.79</v>
      </c>
      <c r="E166" s="4">
        <f t="shared" ref="E166:E194" si="18">D166-0.15</f>
        <v>16.64</v>
      </c>
      <c r="F166" s="60">
        <f t="shared" si="15"/>
        <v>-2.2274125874125872</v>
      </c>
    </row>
    <row r="167" spans="1:6" x14ac:dyDescent="0.3">
      <c r="A167" s="46">
        <v>43619</v>
      </c>
      <c r="B167" s="33">
        <v>20.61</v>
      </c>
      <c r="C167" s="4">
        <f t="shared" si="17"/>
        <v>14.412587412587413</v>
      </c>
      <c r="D167" s="12">
        <v>16.59</v>
      </c>
      <c r="E167" s="4">
        <f t="shared" si="18"/>
        <v>16.440000000000001</v>
      </c>
      <c r="F167" s="60">
        <f t="shared" si="15"/>
        <v>-2.0274125874125879</v>
      </c>
    </row>
    <row r="168" spans="1:6" x14ac:dyDescent="0.3">
      <c r="A168" s="46">
        <v>43620</v>
      </c>
      <c r="B168" s="33">
        <v>20.61</v>
      </c>
      <c r="C168" s="4">
        <f t="shared" si="17"/>
        <v>14.412587412587413</v>
      </c>
      <c r="D168" s="12">
        <v>16.29</v>
      </c>
      <c r="E168" s="4">
        <f t="shared" si="18"/>
        <v>16.14</v>
      </c>
      <c r="F168" s="60">
        <f t="shared" si="15"/>
        <v>-1.7274125874125872</v>
      </c>
    </row>
    <row r="169" spans="1:6" x14ac:dyDescent="0.3">
      <c r="A169" s="46">
        <v>43621</v>
      </c>
      <c r="B169" s="33">
        <v>20.61</v>
      </c>
      <c r="C169" s="4">
        <f t="shared" si="17"/>
        <v>14.412587412587413</v>
      </c>
      <c r="D169" s="12">
        <v>16.04</v>
      </c>
      <c r="E169" s="4">
        <f t="shared" si="18"/>
        <v>15.889999999999999</v>
      </c>
      <c r="F169" s="60">
        <f t="shared" si="15"/>
        <v>-1.4774125874125854</v>
      </c>
    </row>
    <row r="170" spans="1:6" x14ac:dyDescent="0.3">
      <c r="A170" s="46">
        <v>43622</v>
      </c>
      <c r="B170" s="33">
        <v>20.61</v>
      </c>
      <c r="C170" s="4">
        <f t="shared" si="17"/>
        <v>14.412587412587413</v>
      </c>
      <c r="D170" s="12">
        <v>16.04</v>
      </c>
      <c r="E170" s="4">
        <f t="shared" si="18"/>
        <v>15.889999999999999</v>
      </c>
      <c r="F170" s="60">
        <f t="shared" si="15"/>
        <v>-1.4774125874125854</v>
      </c>
    </row>
    <row r="171" spans="1:6" x14ac:dyDescent="0.3">
      <c r="A171" s="46">
        <v>43623</v>
      </c>
      <c r="B171" s="33">
        <v>20.61</v>
      </c>
      <c r="C171" s="4">
        <f t="shared" si="17"/>
        <v>14.412587412587413</v>
      </c>
      <c r="D171" s="12">
        <v>15.79</v>
      </c>
      <c r="E171" s="4">
        <f t="shared" si="18"/>
        <v>15.639999999999999</v>
      </c>
      <c r="F171" s="60">
        <f t="shared" si="15"/>
        <v>-1.2274125874125854</v>
      </c>
    </row>
    <row r="172" spans="1:6" x14ac:dyDescent="0.3">
      <c r="A172" s="46">
        <v>43624</v>
      </c>
      <c r="B172" s="33">
        <v>20.61</v>
      </c>
      <c r="C172" s="4">
        <f t="shared" si="17"/>
        <v>14.412587412587413</v>
      </c>
      <c r="D172" s="12">
        <v>15.79</v>
      </c>
      <c r="E172" s="4">
        <f t="shared" si="18"/>
        <v>15.639999999999999</v>
      </c>
      <c r="F172" s="60">
        <f t="shared" si="15"/>
        <v>-1.2274125874125854</v>
      </c>
    </row>
    <row r="173" spans="1:6" x14ac:dyDescent="0.3">
      <c r="A173" s="46">
        <v>43625</v>
      </c>
      <c r="B173" s="33">
        <v>20.61</v>
      </c>
      <c r="C173" s="4">
        <f t="shared" si="17"/>
        <v>14.412587412587413</v>
      </c>
      <c r="D173" s="12">
        <v>15.79</v>
      </c>
      <c r="E173" s="4">
        <f t="shared" si="18"/>
        <v>15.639999999999999</v>
      </c>
      <c r="F173" s="60">
        <f t="shared" si="15"/>
        <v>-1.2274125874125854</v>
      </c>
    </row>
    <row r="174" spans="1:6" x14ac:dyDescent="0.3">
      <c r="A174" s="46">
        <v>43626</v>
      </c>
      <c r="B174" s="33">
        <v>20.61</v>
      </c>
      <c r="C174" s="4">
        <f t="shared" si="17"/>
        <v>14.412587412587413</v>
      </c>
      <c r="D174" s="12">
        <v>15.79</v>
      </c>
      <c r="E174" s="4">
        <f t="shared" si="18"/>
        <v>15.639999999999999</v>
      </c>
      <c r="F174" s="60">
        <f t="shared" si="15"/>
        <v>-1.2274125874125854</v>
      </c>
    </row>
    <row r="175" spans="1:6" x14ac:dyDescent="0.3">
      <c r="A175" s="46">
        <v>43627</v>
      </c>
      <c r="B175" s="33">
        <v>20.61</v>
      </c>
      <c r="C175" s="4">
        <f t="shared" si="17"/>
        <v>14.412587412587413</v>
      </c>
      <c r="D175" s="12">
        <v>15.79</v>
      </c>
      <c r="E175" s="4">
        <f t="shared" si="18"/>
        <v>15.639999999999999</v>
      </c>
      <c r="F175" s="60">
        <f t="shared" si="15"/>
        <v>-1.2274125874125854</v>
      </c>
    </row>
    <row r="176" spans="1:6" x14ac:dyDescent="0.3">
      <c r="A176" s="46">
        <v>43628</v>
      </c>
      <c r="B176" s="33">
        <v>20.61</v>
      </c>
      <c r="C176" s="4">
        <f t="shared" si="17"/>
        <v>14.412587412587413</v>
      </c>
      <c r="D176" s="12">
        <v>15.79</v>
      </c>
      <c r="E176" s="4">
        <f t="shared" si="18"/>
        <v>15.639999999999999</v>
      </c>
      <c r="F176" s="60">
        <f t="shared" si="15"/>
        <v>-1.2274125874125854</v>
      </c>
    </row>
    <row r="177" spans="1:6" x14ac:dyDescent="0.3">
      <c r="A177" s="46">
        <v>43629</v>
      </c>
      <c r="B177" s="33">
        <v>20.61</v>
      </c>
      <c r="C177" s="4">
        <f t="shared" si="17"/>
        <v>14.412587412587413</v>
      </c>
      <c r="D177" s="12">
        <v>15.79</v>
      </c>
      <c r="E177" s="4">
        <f t="shared" si="18"/>
        <v>15.639999999999999</v>
      </c>
      <c r="F177" s="60">
        <f t="shared" si="15"/>
        <v>-1.2274125874125854</v>
      </c>
    </row>
    <row r="178" spans="1:6" x14ac:dyDescent="0.3">
      <c r="A178" s="46">
        <v>43630</v>
      </c>
      <c r="B178" s="33">
        <v>20.61</v>
      </c>
      <c r="C178" s="4">
        <f t="shared" si="17"/>
        <v>14.412587412587413</v>
      </c>
      <c r="D178" s="12">
        <v>15.79</v>
      </c>
      <c r="E178" s="4">
        <f t="shared" si="18"/>
        <v>15.639999999999999</v>
      </c>
      <c r="F178" s="60">
        <f t="shared" si="15"/>
        <v>-1.2274125874125854</v>
      </c>
    </row>
    <row r="179" spans="1:6" x14ac:dyDescent="0.3">
      <c r="A179" s="46">
        <v>43631</v>
      </c>
      <c r="B179" s="33">
        <v>20.61</v>
      </c>
      <c r="C179" s="4">
        <f t="shared" si="17"/>
        <v>14.412587412587413</v>
      </c>
      <c r="D179" s="12">
        <v>15.79</v>
      </c>
      <c r="E179" s="4">
        <f t="shared" si="18"/>
        <v>15.639999999999999</v>
      </c>
      <c r="F179" s="60">
        <f t="shared" si="15"/>
        <v>-1.2274125874125854</v>
      </c>
    </row>
    <row r="180" spans="1:6" x14ac:dyDescent="0.3">
      <c r="A180" s="46">
        <v>43632</v>
      </c>
      <c r="B180" s="33">
        <v>20.61</v>
      </c>
      <c r="C180" s="4">
        <f t="shared" si="17"/>
        <v>14.412587412587413</v>
      </c>
      <c r="D180" s="12">
        <v>15.79</v>
      </c>
      <c r="E180" s="4">
        <f t="shared" si="18"/>
        <v>15.639999999999999</v>
      </c>
      <c r="F180" s="60">
        <f t="shared" si="15"/>
        <v>-1.2274125874125854</v>
      </c>
    </row>
    <row r="181" spans="1:6" x14ac:dyDescent="0.3">
      <c r="A181" s="46">
        <v>43633</v>
      </c>
      <c r="B181" s="33">
        <v>20.61</v>
      </c>
      <c r="C181" s="4">
        <f t="shared" si="17"/>
        <v>14.412587412587413</v>
      </c>
      <c r="D181" s="12">
        <v>15.79</v>
      </c>
      <c r="E181" s="4">
        <f t="shared" si="18"/>
        <v>15.639999999999999</v>
      </c>
      <c r="F181" s="60">
        <f t="shared" si="15"/>
        <v>-1.2274125874125854</v>
      </c>
    </row>
    <row r="182" spans="1:6" x14ac:dyDescent="0.3">
      <c r="A182" s="46">
        <v>43634</v>
      </c>
      <c r="B182" s="33">
        <v>20.61</v>
      </c>
      <c r="C182" s="4">
        <f t="shared" si="17"/>
        <v>14.412587412587413</v>
      </c>
      <c r="D182" s="12">
        <v>15.79</v>
      </c>
      <c r="E182" s="4">
        <f t="shared" si="18"/>
        <v>15.639999999999999</v>
      </c>
      <c r="F182" s="60">
        <f t="shared" si="15"/>
        <v>-1.2274125874125854</v>
      </c>
    </row>
    <row r="183" spans="1:6" x14ac:dyDescent="0.3">
      <c r="A183" s="46">
        <v>43635</v>
      </c>
      <c r="B183" s="33">
        <v>20.61</v>
      </c>
      <c r="C183" s="4">
        <f t="shared" si="17"/>
        <v>14.412587412587413</v>
      </c>
      <c r="D183" s="12">
        <v>15.79</v>
      </c>
      <c r="E183" s="4">
        <f t="shared" si="18"/>
        <v>15.639999999999999</v>
      </c>
      <c r="F183" s="60">
        <f t="shared" si="15"/>
        <v>-1.2274125874125854</v>
      </c>
    </row>
    <row r="184" spans="1:6" x14ac:dyDescent="0.3">
      <c r="A184" s="46">
        <v>43636</v>
      </c>
      <c r="B184" s="33">
        <v>20.61</v>
      </c>
      <c r="C184" s="4">
        <f t="shared" si="17"/>
        <v>14.412587412587413</v>
      </c>
      <c r="D184" s="12">
        <v>15.79</v>
      </c>
      <c r="E184" s="4">
        <f t="shared" si="18"/>
        <v>15.639999999999999</v>
      </c>
      <c r="F184" s="60">
        <f t="shared" si="15"/>
        <v>-1.2274125874125854</v>
      </c>
    </row>
    <row r="185" spans="1:6" x14ac:dyDescent="0.3">
      <c r="A185" s="46">
        <v>43637</v>
      </c>
      <c r="B185" s="33">
        <v>20.61</v>
      </c>
      <c r="C185" s="4">
        <f t="shared" si="17"/>
        <v>14.412587412587413</v>
      </c>
      <c r="D185" s="12">
        <v>15.79</v>
      </c>
      <c r="E185" s="4">
        <f t="shared" si="18"/>
        <v>15.639999999999999</v>
      </c>
      <c r="F185" s="60">
        <f t="shared" si="15"/>
        <v>-1.2274125874125854</v>
      </c>
    </row>
    <row r="186" spans="1:6" x14ac:dyDescent="0.3">
      <c r="A186" s="46">
        <v>43638</v>
      </c>
      <c r="B186" s="33">
        <v>20.61</v>
      </c>
      <c r="C186" s="4">
        <f t="shared" si="17"/>
        <v>14.412587412587413</v>
      </c>
      <c r="D186" s="12">
        <v>15.79</v>
      </c>
      <c r="E186" s="4">
        <f t="shared" si="18"/>
        <v>15.639999999999999</v>
      </c>
      <c r="F186" s="60">
        <f t="shared" si="15"/>
        <v>-1.2274125874125854</v>
      </c>
    </row>
    <row r="187" spans="1:6" x14ac:dyDescent="0.3">
      <c r="A187" s="46">
        <v>43639</v>
      </c>
      <c r="B187" s="33">
        <v>20.61</v>
      </c>
      <c r="C187" s="4">
        <f t="shared" si="17"/>
        <v>14.412587412587413</v>
      </c>
      <c r="D187" s="12">
        <v>15.79</v>
      </c>
      <c r="E187" s="4">
        <f t="shared" si="18"/>
        <v>15.639999999999999</v>
      </c>
      <c r="F187" s="60">
        <f t="shared" si="15"/>
        <v>-1.2274125874125854</v>
      </c>
    </row>
    <row r="188" spans="1:6" x14ac:dyDescent="0.3">
      <c r="A188" s="46">
        <v>43640</v>
      </c>
      <c r="B188" s="33">
        <v>20.61</v>
      </c>
      <c r="C188" s="4">
        <f t="shared" si="17"/>
        <v>14.412587412587413</v>
      </c>
      <c r="D188" s="12">
        <v>15.99</v>
      </c>
      <c r="E188" s="4">
        <f t="shared" si="18"/>
        <v>15.84</v>
      </c>
      <c r="F188" s="60">
        <f t="shared" si="15"/>
        <v>-1.4274125874125865</v>
      </c>
    </row>
    <row r="189" spans="1:6" x14ac:dyDescent="0.3">
      <c r="A189" s="46">
        <v>43641</v>
      </c>
      <c r="B189" s="33">
        <v>20.61</v>
      </c>
      <c r="C189" s="4">
        <f t="shared" si="17"/>
        <v>14.412587412587413</v>
      </c>
      <c r="D189" s="12">
        <v>15.99</v>
      </c>
      <c r="E189" s="4">
        <f t="shared" si="18"/>
        <v>15.84</v>
      </c>
      <c r="F189" s="60">
        <f t="shared" si="15"/>
        <v>-1.4274125874125865</v>
      </c>
    </row>
    <row r="190" spans="1:6" x14ac:dyDescent="0.3">
      <c r="A190" s="46">
        <v>43642</v>
      </c>
      <c r="B190" s="33">
        <v>20.61</v>
      </c>
      <c r="C190" s="4">
        <f t="shared" si="17"/>
        <v>14.412587412587413</v>
      </c>
      <c r="D190" s="12">
        <v>15.99</v>
      </c>
      <c r="E190" s="4">
        <f t="shared" si="18"/>
        <v>15.84</v>
      </c>
      <c r="F190" s="60">
        <f t="shared" si="15"/>
        <v>-1.4274125874125865</v>
      </c>
    </row>
    <row r="191" spans="1:6" x14ac:dyDescent="0.3">
      <c r="A191" s="46">
        <v>43643</v>
      </c>
      <c r="B191" s="33">
        <v>20.61</v>
      </c>
      <c r="C191" s="4">
        <f t="shared" si="17"/>
        <v>14.412587412587413</v>
      </c>
      <c r="D191" s="12">
        <v>16.09</v>
      </c>
      <c r="E191" s="4">
        <f t="shared" si="18"/>
        <v>15.94</v>
      </c>
      <c r="F191" s="60">
        <f t="shared" si="15"/>
        <v>-1.5274125874125861</v>
      </c>
    </row>
    <row r="192" spans="1:6" x14ac:dyDescent="0.3">
      <c r="A192" s="46">
        <v>43644</v>
      </c>
      <c r="B192" s="33">
        <v>20.61</v>
      </c>
      <c r="C192" s="4">
        <f t="shared" si="17"/>
        <v>14.412587412587413</v>
      </c>
      <c r="D192" s="12">
        <v>16.09</v>
      </c>
      <c r="E192" s="4">
        <f t="shared" si="18"/>
        <v>15.94</v>
      </c>
      <c r="F192" s="60">
        <f t="shared" si="15"/>
        <v>-1.5274125874125861</v>
      </c>
    </row>
    <row r="193" spans="1:6" x14ac:dyDescent="0.3">
      <c r="A193" s="46">
        <v>43645</v>
      </c>
      <c r="B193" s="33">
        <v>20.61</v>
      </c>
      <c r="C193" s="4">
        <f t="shared" si="17"/>
        <v>14.412587412587413</v>
      </c>
      <c r="D193" s="12">
        <v>16.09</v>
      </c>
      <c r="E193" s="4">
        <f t="shared" si="18"/>
        <v>15.94</v>
      </c>
      <c r="F193" s="60">
        <f t="shared" si="15"/>
        <v>-1.5274125874125861</v>
      </c>
    </row>
    <row r="194" spans="1:6" ht="13.5" thickBot="1" x14ac:dyDescent="0.35">
      <c r="A194" s="47">
        <v>43646</v>
      </c>
      <c r="B194" s="35">
        <v>20.61</v>
      </c>
      <c r="C194" s="10">
        <f t="shared" si="17"/>
        <v>14.412587412587413</v>
      </c>
      <c r="D194" s="13">
        <v>16.09</v>
      </c>
      <c r="E194" s="10">
        <f t="shared" si="18"/>
        <v>15.94</v>
      </c>
      <c r="F194" s="61">
        <f t="shared" si="15"/>
        <v>-1.5274125874125861</v>
      </c>
    </row>
    <row r="195" spans="1:6" x14ac:dyDescent="0.3">
      <c r="A195" s="36" t="s">
        <v>7</v>
      </c>
      <c r="B195" s="6">
        <f t="shared" ref="B195:D195" si="19">AVERAGE(B168:B194)</f>
        <v>20.61000000000001</v>
      </c>
      <c r="C195" s="6">
        <f t="shared" si="19"/>
        <v>14.412587412587413</v>
      </c>
      <c r="D195" s="6">
        <f t="shared" si="19"/>
        <v>15.8937037037037</v>
      </c>
      <c r="E195" s="6">
        <f>AVERAGE(E168:E194)</f>
        <v>15.743703703703694</v>
      </c>
      <c r="F195" s="62">
        <f t="shared" si="15"/>
        <v>-1.331116291116281</v>
      </c>
    </row>
    <row r="196" spans="1:6" x14ac:dyDescent="0.3">
      <c r="F196" s="58"/>
    </row>
    <row r="197" spans="1:6" x14ac:dyDescent="0.3">
      <c r="A197" s="32">
        <v>43647</v>
      </c>
      <c r="B197" s="33">
        <v>20.61</v>
      </c>
      <c r="C197" s="4">
        <f t="shared" ref="C197:C227" si="20">B197/1.43</f>
        <v>14.412587412587413</v>
      </c>
      <c r="D197" s="2">
        <v>15.93</v>
      </c>
      <c r="E197" s="4">
        <f>D197-0.15</f>
        <v>15.78</v>
      </c>
      <c r="F197" s="60">
        <f t="shared" ref="F197:F260" si="21">C197-E197</f>
        <v>-1.367412587412586</v>
      </c>
    </row>
    <row r="198" spans="1:6" x14ac:dyDescent="0.3">
      <c r="A198" s="32">
        <v>43648</v>
      </c>
      <c r="B198" s="33">
        <v>20.61</v>
      </c>
      <c r="C198" s="4">
        <f t="shared" si="20"/>
        <v>14.412587412587413</v>
      </c>
      <c r="D198" s="2">
        <v>15.93</v>
      </c>
      <c r="E198" s="4">
        <f t="shared" ref="E198:E227" si="22">D198-0.15</f>
        <v>15.78</v>
      </c>
      <c r="F198" s="60">
        <f t="shared" si="21"/>
        <v>-1.367412587412586</v>
      </c>
    </row>
    <row r="199" spans="1:6" x14ac:dyDescent="0.3">
      <c r="A199" s="32">
        <v>43649</v>
      </c>
      <c r="B199" s="33">
        <v>20.61</v>
      </c>
      <c r="C199" s="4">
        <f t="shared" si="20"/>
        <v>14.412587412587413</v>
      </c>
      <c r="D199" s="2">
        <v>15.83</v>
      </c>
      <c r="E199" s="4">
        <f t="shared" si="22"/>
        <v>15.68</v>
      </c>
      <c r="F199" s="60">
        <f t="shared" si="21"/>
        <v>-1.2674125874125863</v>
      </c>
    </row>
    <row r="200" spans="1:6" x14ac:dyDescent="0.3">
      <c r="A200" s="32">
        <v>43650</v>
      </c>
      <c r="B200" s="33">
        <v>20.61</v>
      </c>
      <c r="C200" s="4">
        <f t="shared" si="20"/>
        <v>14.412587412587413</v>
      </c>
      <c r="D200" s="2">
        <v>15.83</v>
      </c>
      <c r="E200" s="4">
        <f t="shared" si="22"/>
        <v>15.68</v>
      </c>
      <c r="F200" s="60">
        <f t="shared" si="21"/>
        <v>-1.2674125874125863</v>
      </c>
    </row>
    <row r="201" spans="1:6" x14ac:dyDescent="0.3">
      <c r="A201" s="32">
        <v>43651</v>
      </c>
      <c r="B201" s="33">
        <v>20.61</v>
      </c>
      <c r="C201" s="4">
        <f t="shared" si="20"/>
        <v>14.412587412587413</v>
      </c>
      <c r="D201" s="2">
        <v>15.83</v>
      </c>
      <c r="E201" s="4">
        <f t="shared" si="22"/>
        <v>15.68</v>
      </c>
      <c r="F201" s="60">
        <f t="shared" si="21"/>
        <v>-1.2674125874125863</v>
      </c>
    </row>
    <row r="202" spans="1:6" x14ac:dyDescent="0.3">
      <c r="A202" s="32">
        <v>43652</v>
      </c>
      <c r="B202" s="33">
        <v>20.61</v>
      </c>
      <c r="C202" s="4">
        <f t="shared" si="20"/>
        <v>14.412587412587413</v>
      </c>
      <c r="D202" s="2">
        <v>15.83</v>
      </c>
      <c r="E202" s="4">
        <f t="shared" si="22"/>
        <v>15.68</v>
      </c>
      <c r="F202" s="60">
        <f t="shared" si="21"/>
        <v>-1.2674125874125863</v>
      </c>
    </row>
    <row r="203" spans="1:6" x14ac:dyDescent="0.3">
      <c r="A203" s="32">
        <v>43653</v>
      </c>
      <c r="B203" s="33">
        <v>20.61</v>
      </c>
      <c r="C203" s="4">
        <f t="shared" si="20"/>
        <v>14.412587412587413</v>
      </c>
      <c r="D203" s="2">
        <v>15.83</v>
      </c>
      <c r="E203" s="4">
        <f t="shared" si="22"/>
        <v>15.68</v>
      </c>
      <c r="F203" s="60">
        <f t="shared" si="21"/>
        <v>-1.2674125874125863</v>
      </c>
    </row>
    <row r="204" spans="1:6" x14ac:dyDescent="0.3">
      <c r="A204" s="32">
        <v>43654</v>
      </c>
      <c r="B204" s="33">
        <v>20.61</v>
      </c>
      <c r="C204" s="4">
        <f t="shared" si="20"/>
        <v>14.412587412587413</v>
      </c>
      <c r="D204" s="2">
        <v>15.98</v>
      </c>
      <c r="E204" s="4">
        <f t="shared" si="22"/>
        <v>15.83</v>
      </c>
      <c r="F204" s="60">
        <f t="shared" si="21"/>
        <v>-1.4174125874125867</v>
      </c>
    </row>
    <row r="205" spans="1:6" x14ac:dyDescent="0.3">
      <c r="A205" s="32">
        <v>43655</v>
      </c>
      <c r="B205" s="33">
        <v>20.61</v>
      </c>
      <c r="C205" s="4">
        <f t="shared" si="20"/>
        <v>14.412587412587413</v>
      </c>
      <c r="D205" s="2">
        <v>15.98</v>
      </c>
      <c r="E205" s="4">
        <f t="shared" si="22"/>
        <v>15.83</v>
      </c>
      <c r="F205" s="60">
        <f t="shared" si="21"/>
        <v>-1.4174125874125867</v>
      </c>
    </row>
    <row r="206" spans="1:6" x14ac:dyDescent="0.3">
      <c r="A206" s="32">
        <v>43656</v>
      </c>
      <c r="B206" s="33">
        <v>20.61</v>
      </c>
      <c r="C206" s="4">
        <f t="shared" si="20"/>
        <v>14.412587412587413</v>
      </c>
      <c r="D206" s="2">
        <v>15.98</v>
      </c>
      <c r="E206" s="4">
        <f t="shared" si="22"/>
        <v>15.83</v>
      </c>
      <c r="F206" s="60">
        <f t="shared" si="21"/>
        <v>-1.4174125874125867</v>
      </c>
    </row>
    <row r="207" spans="1:6" x14ac:dyDescent="0.3">
      <c r="A207" s="32">
        <v>43657</v>
      </c>
      <c r="B207" s="33">
        <v>20.61</v>
      </c>
      <c r="C207" s="4">
        <f t="shared" si="20"/>
        <v>14.412587412587413</v>
      </c>
      <c r="D207" s="2">
        <v>16.18</v>
      </c>
      <c r="E207" s="4">
        <f t="shared" si="22"/>
        <v>16.03</v>
      </c>
      <c r="F207" s="60">
        <f t="shared" si="21"/>
        <v>-1.6174125874125878</v>
      </c>
    </row>
    <row r="208" spans="1:6" x14ac:dyDescent="0.3">
      <c r="A208" s="32">
        <v>43658</v>
      </c>
      <c r="B208" s="33">
        <v>20.61</v>
      </c>
      <c r="C208" s="4">
        <f t="shared" si="20"/>
        <v>14.412587412587413</v>
      </c>
      <c r="D208" s="2">
        <v>16.28</v>
      </c>
      <c r="E208" s="4">
        <f t="shared" si="22"/>
        <v>16.130000000000003</v>
      </c>
      <c r="F208" s="60">
        <f t="shared" si="21"/>
        <v>-1.7174125874125892</v>
      </c>
    </row>
    <row r="209" spans="1:6" x14ac:dyDescent="0.3">
      <c r="A209" s="32">
        <v>43659</v>
      </c>
      <c r="B209" s="33">
        <v>20.61</v>
      </c>
      <c r="C209" s="4">
        <f t="shared" si="20"/>
        <v>14.412587412587413</v>
      </c>
      <c r="D209" s="2">
        <v>16.28</v>
      </c>
      <c r="E209" s="4">
        <f t="shared" si="22"/>
        <v>16.130000000000003</v>
      </c>
      <c r="F209" s="60">
        <f t="shared" si="21"/>
        <v>-1.7174125874125892</v>
      </c>
    </row>
    <row r="210" spans="1:6" x14ac:dyDescent="0.3">
      <c r="A210" s="32">
        <v>43660</v>
      </c>
      <c r="B210" s="33">
        <v>20.61</v>
      </c>
      <c r="C210" s="4">
        <f t="shared" si="20"/>
        <v>14.412587412587413</v>
      </c>
      <c r="D210" s="2">
        <v>16.28</v>
      </c>
      <c r="E210" s="4">
        <f t="shared" si="22"/>
        <v>16.130000000000003</v>
      </c>
      <c r="F210" s="60">
        <f t="shared" si="21"/>
        <v>-1.7174125874125892</v>
      </c>
    </row>
    <row r="211" spans="1:6" x14ac:dyDescent="0.3">
      <c r="A211" s="32">
        <v>43661</v>
      </c>
      <c r="B211" s="33">
        <v>20.61</v>
      </c>
      <c r="C211" s="4">
        <f t="shared" si="20"/>
        <v>14.412587412587413</v>
      </c>
      <c r="D211" s="2">
        <v>16.28</v>
      </c>
      <c r="E211" s="4">
        <f t="shared" si="22"/>
        <v>16.130000000000003</v>
      </c>
      <c r="F211" s="60">
        <f t="shared" si="21"/>
        <v>-1.7174125874125892</v>
      </c>
    </row>
    <row r="212" spans="1:6" x14ac:dyDescent="0.3">
      <c r="A212" s="32">
        <v>43662</v>
      </c>
      <c r="B212" s="33">
        <v>20.61</v>
      </c>
      <c r="C212" s="4">
        <f t="shared" si="20"/>
        <v>14.412587412587413</v>
      </c>
      <c r="D212" s="2">
        <v>16.13</v>
      </c>
      <c r="E212" s="4">
        <f t="shared" si="22"/>
        <v>15.979999999999999</v>
      </c>
      <c r="F212" s="60">
        <f t="shared" si="21"/>
        <v>-1.5674125874125853</v>
      </c>
    </row>
    <row r="213" spans="1:6" x14ac:dyDescent="0.3">
      <c r="A213" s="32">
        <v>43663</v>
      </c>
      <c r="B213" s="33">
        <v>20.61</v>
      </c>
      <c r="C213" s="4">
        <f t="shared" si="20"/>
        <v>14.412587412587413</v>
      </c>
      <c r="D213" s="2">
        <v>16.13</v>
      </c>
      <c r="E213" s="4">
        <f t="shared" si="22"/>
        <v>15.979999999999999</v>
      </c>
      <c r="F213" s="60">
        <f t="shared" si="21"/>
        <v>-1.5674125874125853</v>
      </c>
    </row>
    <row r="214" spans="1:6" x14ac:dyDescent="0.3">
      <c r="A214" s="32">
        <v>43664</v>
      </c>
      <c r="B214" s="33">
        <v>20.61</v>
      </c>
      <c r="C214" s="4">
        <f t="shared" si="20"/>
        <v>14.412587412587413</v>
      </c>
      <c r="D214" s="2">
        <v>15.98</v>
      </c>
      <c r="E214" s="4">
        <f t="shared" si="22"/>
        <v>15.83</v>
      </c>
      <c r="F214" s="60">
        <f t="shared" si="21"/>
        <v>-1.4174125874125867</v>
      </c>
    </row>
    <row r="215" spans="1:6" x14ac:dyDescent="0.3">
      <c r="A215" s="32">
        <v>43665</v>
      </c>
      <c r="B215" s="33">
        <v>20.61</v>
      </c>
      <c r="C215" s="4">
        <f t="shared" si="20"/>
        <v>14.412587412587413</v>
      </c>
      <c r="D215" s="2">
        <v>15.83</v>
      </c>
      <c r="E215" s="4">
        <f t="shared" si="22"/>
        <v>15.68</v>
      </c>
      <c r="F215" s="60">
        <f t="shared" si="21"/>
        <v>-1.2674125874125863</v>
      </c>
    </row>
    <row r="216" spans="1:6" x14ac:dyDescent="0.3">
      <c r="A216" s="32">
        <v>43666</v>
      </c>
      <c r="B216" s="33">
        <v>20.61</v>
      </c>
      <c r="C216" s="4">
        <f t="shared" si="20"/>
        <v>14.412587412587413</v>
      </c>
      <c r="D216" s="2">
        <v>15.83</v>
      </c>
      <c r="E216" s="4">
        <f t="shared" si="22"/>
        <v>15.68</v>
      </c>
      <c r="F216" s="60">
        <f t="shared" si="21"/>
        <v>-1.2674125874125863</v>
      </c>
    </row>
    <row r="217" spans="1:6" x14ac:dyDescent="0.3">
      <c r="A217" s="32">
        <v>43667</v>
      </c>
      <c r="B217" s="33">
        <v>20.61</v>
      </c>
      <c r="C217" s="4">
        <f t="shared" si="20"/>
        <v>14.412587412587413</v>
      </c>
      <c r="D217" s="2">
        <v>15.83</v>
      </c>
      <c r="E217" s="4">
        <f t="shared" si="22"/>
        <v>15.68</v>
      </c>
      <c r="F217" s="60">
        <f t="shared" si="21"/>
        <v>-1.2674125874125863</v>
      </c>
    </row>
    <row r="218" spans="1:6" x14ac:dyDescent="0.3">
      <c r="A218" s="32">
        <v>43668</v>
      </c>
      <c r="B218" s="33">
        <v>20.61</v>
      </c>
      <c r="C218" s="4">
        <f t="shared" si="20"/>
        <v>14.412587412587413</v>
      </c>
      <c r="D218" s="2">
        <v>15.83</v>
      </c>
      <c r="E218" s="4">
        <f t="shared" si="22"/>
        <v>15.68</v>
      </c>
      <c r="F218" s="60">
        <f t="shared" si="21"/>
        <v>-1.2674125874125863</v>
      </c>
    </row>
    <row r="219" spans="1:6" x14ac:dyDescent="0.3">
      <c r="A219" s="32">
        <v>43669</v>
      </c>
      <c r="B219" s="33">
        <v>20.61</v>
      </c>
      <c r="C219" s="4">
        <f t="shared" si="20"/>
        <v>14.412587412587413</v>
      </c>
      <c r="D219" s="2">
        <v>15.83</v>
      </c>
      <c r="E219" s="4">
        <f t="shared" si="22"/>
        <v>15.68</v>
      </c>
      <c r="F219" s="60">
        <f t="shared" si="21"/>
        <v>-1.2674125874125863</v>
      </c>
    </row>
    <row r="220" spans="1:6" x14ac:dyDescent="0.3">
      <c r="A220" s="32">
        <v>43670</v>
      </c>
      <c r="B220" s="33">
        <v>20.61</v>
      </c>
      <c r="C220" s="4">
        <f t="shared" si="20"/>
        <v>14.412587412587413</v>
      </c>
      <c r="D220" s="2">
        <v>15.93</v>
      </c>
      <c r="E220" s="4">
        <f t="shared" si="22"/>
        <v>15.78</v>
      </c>
      <c r="F220" s="60">
        <f t="shared" si="21"/>
        <v>-1.367412587412586</v>
      </c>
    </row>
    <row r="221" spans="1:6" x14ac:dyDescent="0.3">
      <c r="A221" s="32">
        <v>43671</v>
      </c>
      <c r="B221" s="33">
        <v>20.61</v>
      </c>
      <c r="C221" s="4">
        <f t="shared" si="20"/>
        <v>14.412587412587413</v>
      </c>
      <c r="D221" s="2">
        <v>15.93</v>
      </c>
      <c r="E221" s="4">
        <f t="shared" si="22"/>
        <v>15.78</v>
      </c>
      <c r="F221" s="60">
        <f t="shared" si="21"/>
        <v>-1.367412587412586</v>
      </c>
    </row>
    <row r="222" spans="1:6" x14ac:dyDescent="0.3">
      <c r="A222" s="32">
        <v>43672</v>
      </c>
      <c r="B222" s="33">
        <v>20.61</v>
      </c>
      <c r="C222" s="4">
        <f t="shared" si="20"/>
        <v>14.412587412587413</v>
      </c>
      <c r="D222" s="2">
        <v>15.93</v>
      </c>
      <c r="E222" s="4">
        <f t="shared" si="22"/>
        <v>15.78</v>
      </c>
      <c r="F222" s="60">
        <f t="shared" si="21"/>
        <v>-1.367412587412586</v>
      </c>
    </row>
    <row r="223" spans="1:6" x14ac:dyDescent="0.3">
      <c r="A223" s="32">
        <v>43673</v>
      </c>
      <c r="B223" s="33">
        <v>20.61</v>
      </c>
      <c r="C223" s="4">
        <f t="shared" si="20"/>
        <v>14.412587412587413</v>
      </c>
      <c r="D223" s="2">
        <v>15.93</v>
      </c>
      <c r="E223" s="4">
        <f t="shared" si="22"/>
        <v>15.78</v>
      </c>
      <c r="F223" s="60">
        <f t="shared" si="21"/>
        <v>-1.367412587412586</v>
      </c>
    </row>
    <row r="224" spans="1:6" x14ac:dyDescent="0.3">
      <c r="A224" s="32">
        <v>43674</v>
      </c>
      <c r="B224" s="33">
        <v>20.61</v>
      </c>
      <c r="C224" s="4">
        <f t="shared" si="20"/>
        <v>14.412587412587413</v>
      </c>
      <c r="D224" s="2">
        <v>15.93</v>
      </c>
      <c r="E224" s="4">
        <f t="shared" si="22"/>
        <v>15.78</v>
      </c>
      <c r="F224" s="60">
        <f t="shared" si="21"/>
        <v>-1.367412587412586</v>
      </c>
    </row>
    <row r="225" spans="1:6" x14ac:dyDescent="0.3">
      <c r="A225" s="32">
        <v>43675</v>
      </c>
      <c r="B225" s="33">
        <v>20.61</v>
      </c>
      <c r="C225" s="4">
        <f t="shared" si="20"/>
        <v>14.412587412587413</v>
      </c>
      <c r="D225" s="2">
        <v>15.93</v>
      </c>
      <c r="E225" s="4">
        <f t="shared" si="22"/>
        <v>15.78</v>
      </c>
      <c r="F225" s="60">
        <f t="shared" si="21"/>
        <v>-1.367412587412586</v>
      </c>
    </row>
    <row r="226" spans="1:6" x14ac:dyDescent="0.3">
      <c r="A226" s="32">
        <v>43676</v>
      </c>
      <c r="B226" s="33">
        <v>20.61</v>
      </c>
      <c r="C226" s="4">
        <f t="shared" si="20"/>
        <v>14.412587412587413</v>
      </c>
      <c r="D226" s="2">
        <v>16.03</v>
      </c>
      <c r="E226" s="4">
        <f t="shared" si="22"/>
        <v>15.88</v>
      </c>
      <c r="F226" s="60">
        <f t="shared" si="21"/>
        <v>-1.4674125874125874</v>
      </c>
    </row>
    <row r="227" spans="1:6" ht="13.5" thickBot="1" x14ac:dyDescent="0.35">
      <c r="A227" s="34">
        <v>43677</v>
      </c>
      <c r="B227" s="35">
        <v>20.61</v>
      </c>
      <c r="C227" s="10">
        <f t="shared" si="20"/>
        <v>14.412587412587413</v>
      </c>
      <c r="D227" s="9">
        <v>16.03</v>
      </c>
      <c r="E227" s="10">
        <f t="shared" si="22"/>
        <v>15.88</v>
      </c>
      <c r="F227" s="61">
        <f t="shared" si="21"/>
        <v>-1.4674125874125874</v>
      </c>
    </row>
    <row r="228" spans="1:6" x14ac:dyDescent="0.3">
      <c r="A228" s="36" t="s">
        <v>8</v>
      </c>
      <c r="B228" s="6">
        <f t="shared" ref="B228:E228" si="23">AVERAGE(B197:B227)</f>
        <v>20.61000000000001</v>
      </c>
      <c r="C228" s="6">
        <f t="shared" si="23"/>
        <v>14.412587412587413</v>
      </c>
      <c r="D228" s="6">
        <f t="shared" si="23"/>
        <v>15.976774193548387</v>
      </c>
      <c r="E228" s="6">
        <f t="shared" si="23"/>
        <v>15.826774193548381</v>
      </c>
      <c r="F228" s="62">
        <f t="shared" si="21"/>
        <v>-1.4141867809609678</v>
      </c>
    </row>
    <row r="229" spans="1:6" x14ac:dyDescent="0.3">
      <c r="B229" s="31"/>
      <c r="C229" s="27"/>
      <c r="D229" s="27"/>
      <c r="E229" s="27"/>
      <c r="F229" s="58"/>
    </row>
    <row r="230" spans="1:6" x14ac:dyDescent="0.3">
      <c r="A230" s="54">
        <v>43678</v>
      </c>
      <c r="B230" s="33">
        <v>20.61</v>
      </c>
      <c r="C230" s="4">
        <f t="shared" ref="C230:C260" si="24">B230/1.43</f>
        <v>14.412587412587413</v>
      </c>
      <c r="D230" s="53">
        <v>16.18</v>
      </c>
      <c r="E230" s="4">
        <f>D230-0.15</f>
        <v>16.03</v>
      </c>
      <c r="F230" s="60">
        <f t="shared" si="21"/>
        <v>-1.6174125874125878</v>
      </c>
    </row>
    <row r="231" spans="1:6" x14ac:dyDescent="0.3">
      <c r="A231" s="54">
        <v>43679</v>
      </c>
      <c r="B231" s="33">
        <v>20.61</v>
      </c>
      <c r="C231" s="4">
        <f t="shared" si="24"/>
        <v>14.412587412587413</v>
      </c>
      <c r="D231" s="53">
        <v>16.18</v>
      </c>
      <c r="E231" s="4">
        <f t="shared" ref="E231:E260" si="25">D231-0.15</f>
        <v>16.03</v>
      </c>
      <c r="F231" s="60">
        <f t="shared" si="21"/>
        <v>-1.6174125874125878</v>
      </c>
    </row>
    <row r="232" spans="1:6" x14ac:dyDescent="0.3">
      <c r="A232" s="54">
        <v>43680</v>
      </c>
      <c r="B232" s="33">
        <v>20.61</v>
      </c>
      <c r="C232" s="4">
        <f t="shared" si="24"/>
        <v>14.412587412587413</v>
      </c>
      <c r="D232" s="53">
        <v>16.18</v>
      </c>
      <c r="E232" s="4">
        <f t="shared" si="25"/>
        <v>16.03</v>
      </c>
      <c r="F232" s="60">
        <f t="shared" si="21"/>
        <v>-1.6174125874125878</v>
      </c>
    </row>
    <row r="233" spans="1:6" x14ac:dyDescent="0.3">
      <c r="A233" s="54">
        <v>43681</v>
      </c>
      <c r="B233" s="33">
        <v>20.61</v>
      </c>
      <c r="C233" s="4">
        <f t="shared" si="24"/>
        <v>14.412587412587413</v>
      </c>
      <c r="D233" s="53">
        <v>16.18</v>
      </c>
      <c r="E233" s="4">
        <f t="shared" si="25"/>
        <v>16.03</v>
      </c>
      <c r="F233" s="60">
        <f t="shared" si="21"/>
        <v>-1.6174125874125878</v>
      </c>
    </row>
    <row r="234" spans="1:6" x14ac:dyDescent="0.3">
      <c r="A234" s="54">
        <v>43682</v>
      </c>
      <c r="B234" s="33">
        <v>20.61</v>
      </c>
      <c r="C234" s="4">
        <f t="shared" si="24"/>
        <v>14.412587412587413</v>
      </c>
      <c r="D234" s="53">
        <v>16.079999999999998</v>
      </c>
      <c r="E234" s="4">
        <f t="shared" si="25"/>
        <v>15.929999999999998</v>
      </c>
      <c r="F234" s="60">
        <f t="shared" si="21"/>
        <v>-1.5174125874125846</v>
      </c>
    </row>
    <row r="235" spans="1:6" x14ac:dyDescent="0.3">
      <c r="A235" s="54">
        <v>43683</v>
      </c>
      <c r="B235" s="33">
        <v>20.61</v>
      </c>
      <c r="C235" s="4">
        <f t="shared" si="24"/>
        <v>14.412587412587413</v>
      </c>
      <c r="D235" s="53">
        <v>16.079999999999998</v>
      </c>
      <c r="E235" s="4">
        <f t="shared" si="25"/>
        <v>15.929999999999998</v>
      </c>
      <c r="F235" s="60">
        <f t="shared" si="21"/>
        <v>-1.5174125874125846</v>
      </c>
    </row>
    <row r="236" spans="1:6" x14ac:dyDescent="0.3">
      <c r="A236" s="54">
        <v>43684</v>
      </c>
      <c r="B236" s="33">
        <v>20.61</v>
      </c>
      <c r="C236" s="4">
        <f t="shared" si="24"/>
        <v>14.412587412587413</v>
      </c>
      <c r="D236" s="53">
        <v>15.88</v>
      </c>
      <c r="E236" s="4">
        <f t="shared" si="25"/>
        <v>15.73</v>
      </c>
      <c r="F236" s="60">
        <f t="shared" si="21"/>
        <v>-1.317412587412587</v>
      </c>
    </row>
    <row r="237" spans="1:6" x14ac:dyDescent="0.3">
      <c r="A237" s="54">
        <v>43685</v>
      </c>
      <c r="B237" s="33">
        <v>20.61</v>
      </c>
      <c r="C237" s="4">
        <f t="shared" si="24"/>
        <v>14.412587412587413</v>
      </c>
      <c r="D237" s="53">
        <v>15.63</v>
      </c>
      <c r="E237" s="4">
        <f t="shared" si="25"/>
        <v>15.48</v>
      </c>
      <c r="F237" s="60">
        <f t="shared" si="21"/>
        <v>-1.067412587412587</v>
      </c>
    </row>
    <row r="238" spans="1:6" x14ac:dyDescent="0.3">
      <c r="A238" s="54">
        <v>43686</v>
      </c>
      <c r="B238" s="33">
        <v>20.61</v>
      </c>
      <c r="C238" s="4">
        <f t="shared" si="24"/>
        <v>14.412587412587413</v>
      </c>
      <c r="D238" s="53">
        <v>15.63</v>
      </c>
      <c r="E238" s="4">
        <f t="shared" si="25"/>
        <v>15.48</v>
      </c>
      <c r="F238" s="60">
        <f t="shared" si="21"/>
        <v>-1.067412587412587</v>
      </c>
    </row>
    <row r="239" spans="1:6" x14ac:dyDescent="0.3">
      <c r="A239" s="54">
        <v>43687</v>
      </c>
      <c r="B239" s="33">
        <v>20.61</v>
      </c>
      <c r="C239" s="4">
        <f t="shared" si="24"/>
        <v>14.412587412587413</v>
      </c>
      <c r="D239" s="53">
        <v>15.63</v>
      </c>
      <c r="E239" s="4">
        <f t="shared" si="25"/>
        <v>15.48</v>
      </c>
      <c r="F239" s="60">
        <f t="shared" si="21"/>
        <v>-1.067412587412587</v>
      </c>
    </row>
    <row r="240" spans="1:6" x14ac:dyDescent="0.3">
      <c r="A240" s="54">
        <v>43688</v>
      </c>
      <c r="B240" s="33">
        <v>20.61</v>
      </c>
      <c r="C240" s="4">
        <f t="shared" si="24"/>
        <v>14.412587412587413</v>
      </c>
      <c r="D240" s="53">
        <v>15.63</v>
      </c>
      <c r="E240" s="4">
        <f t="shared" si="25"/>
        <v>15.48</v>
      </c>
      <c r="F240" s="60">
        <f t="shared" si="21"/>
        <v>-1.067412587412587</v>
      </c>
    </row>
    <row r="241" spans="1:6" x14ac:dyDescent="0.3">
      <c r="A241" s="54">
        <v>43689</v>
      </c>
      <c r="B241" s="33">
        <v>20.61</v>
      </c>
      <c r="C241" s="4">
        <f t="shared" si="24"/>
        <v>14.412587412587413</v>
      </c>
      <c r="D241" s="53">
        <v>15.63</v>
      </c>
      <c r="E241" s="4">
        <f t="shared" si="25"/>
        <v>15.48</v>
      </c>
      <c r="F241" s="60">
        <f t="shared" si="21"/>
        <v>-1.067412587412587</v>
      </c>
    </row>
    <row r="242" spans="1:6" x14ac:dyDescent="0.3">
      <c r="A242" s="54">
        <v>43690</v>
      </c>
      <c r="B242" s="33">
        <v>20.61</v>
      </c>
      <c r="C242" s="4">
        <f t="shared" si="24"/>
        <v>14.412587412587413</v>
      </c>
      <c r="D242" s="53">
        <v>15.63</v>
      </c>
      <c r="E242" s="4">
        <f t="shared" si="25"/>
        <v>15.48</v>
      </c>
      <c r="F242" s="60">
        <f t="shared" si="21"/>
        <v>-1.067412587412587</v>
      </c>
    </row>
    <row r="243" spans="1:6" x14ac:dyDescent="0.3">
      <c r="A243" s="54">
        <v>43691</v>
      </c>
      <c r="B243" s="33">
        <v>20.61</v>
      </c>
      <c r="C243" s="4">
        <f t="shared" si="24"/>
        <v>14.412587412587413</v>
      </c>
      <c r="D243" s="53">
        <v>15.78</v>
      </c>
      <c r="E243" s="4">
        <f t="shared" si="25"/>
        <v>15.629999999999999</v>
      </c>
      <c r="F243" s="60">
        <f t="shared" si="21"/>
        <v>-1.2174125874125856</v>
      </c>
    </row>
    <row r="244" spans="1:6" x14ac:dyDescent="0.3">
      <c r="A244" s="54">
        <v>43692</v>
      </c>
      <c r="B244" s="33">
        <v>20.61</v>
      </c>
      <c r="C244" s="4">
        <f t="shared" si="24"/>
        <v>14.412587412587413</v>
      </c>
      <c r="D244" s="53">
        <v>15.58</v>
      </c>
      <c r="E244" s="4">
        <f t="shared" si="25"/>
        <v>15.43</v>
      </c>
      <c r="F244" s="60">
        <f t="shared" si="21"/>
        <v>-1.0174125874125863</v>
      </c>
    </row>
    <row r="245" spans="1:6" x14ac:dyDescent="0.3">
      <c r="A245" s="54">
        <v>43693</v>
      </c>
      <c r="B245" s="33">
        <v>20.61</v>
      </c>
      <c r="C245" s="4">
        <f t="shared" si="24"/>
        <v>14.412587412587413</v>
      </c>
      <c r="D245" s="53">
        <v>15.58</v>
      </c>
      <c r="E245" s="4">
        <f t="shared" si="25"/>
        <v>15.43</v>
      </c>
      <c r="F245" s="60">
        <f t="shared" si="21"/>
        <v>-1.0174125874125863</v>
      </c>
    </row>
    <row r="246" spans="1:6" x14ac:dyDescent="0.3">
      <c r="A246" s="54">
        <v>43694</v>
      </c>
      <c r="B246" s="33">
        <v>20.61</v>
      </c>
      <c r="C246" s="4">
        <f t="shared" si="24"/>
        <v>14.412587412587413</v>
      </c>
      <c r="D246" s="53">
        <v>15.58</v>
      </c>
      <c r="E246" s="4">
        <f t="shared" si="25"/>
        <v>15.43</v>
      </c>
      <c r="F246" s="60">
        <f t="shared" si="21"/>
        <v>-1.0174125874125863</v>
      </c>
    </row>
    <row r="247" spans="1:6" x14ac:dyDescent="0.3">
      <c r="A247" s="54">
        <v>43695</v>
      </c>
      <c r="B247" s="33">
        <v>20.61</v>
      </c>
      <c r="C247" s="4">
        <f t="shared" si="24"/>
        <v>14.412587412587413</v>
      </c>
      <c r="D247" s="53">
        <v>15.58</v>
      </c>
      <c r="E247" s="4">
        <f t="shared" si="25"/>
        <v>15.43</v>
      </c>
      <c r="F247" s="60">
        <f t="shared" si="21"/>
        <v>-1.0174125874125863</v>
      </c>
    </row>
    <row r="248" spans="1:6" x14ac:dyDescent="0.3">
      <c r="A248" s="54">
        <v>43696</v>
      </c>
      <c r="B248" s="33">
        <v>20.61</v>
      </c>
      <c r="C248" s="4">
        <f t="shared" si="24"/>
        <v>14.412587412587413</v>
      </c>
      <c r="D248" s="53">
        <v>15.68</v>
      </c>
      <c r="E248" s="4">
        <f t="shared" si="25"/>
        <v>15.53</v>
      </c>
      <c r="F248" s="60">
        <f t="shared" si="21"/>
        <v>-1.117412587412586</v>
      </c>
    </row>
    <row r="249" spans="1:6" x14ac:dyDescent="0.3">
      <c r="A249" s="54">
        <v>43697</v>
      </c>
      <c r="B249" s="33">
        <v>20.61</v>
      </c>
      <c r="C249" s="4">
        <f t="shared" si="24"/>
        <v>14.412587412587413</v>
      </c>
      <c r="D249" s="53">
        <v>15.68</v>
      </c>
      <c r="E249" s="4">
        <f t="shared" si="25"/>
        <v>15.53</v>
      </c>
      <c r="F249" s="60">
        <f t="shared" si="21"/>
        <v>-1.117412587412586</v>
      </c>
    </row>
    <row r="250" spans="1:6" x14ac:dyDescent="0.3">
      <c r="A250" s="54">
        <v>43698</v>
      </c>
      <c r="B250" s="33">
        <v>20.61</v>
      </c>
      <c r="C250" s="4">
        <f t="shared" si="24"/>
        <v>14.412587412587413</v>
      </c>
      <c r="D250" s="53">
        <v>15.68</v>
      </c>
      <c r="E250" s="4">
        <f t="shared" si="25"/>
        <v>15.53</v>
      </c>
      <c r="F250" s="60">
        <f t="shared" si="21"/>
        <v>-1.117412587412586</v>
      </c>
    </row>
    <row r="251" spans="1:6" x14ac:dyDescent="0.3">
      <c r="A251" s="54">
        <v>43699</v>
      </c>
      <c r="B251" s="33">
        <v>20.61</v>
      </c>
      <c r="C251" s="4">
        <f t="shared" si="24"/>
        <v>14.412587412587413</v>
      </c>
      <c r="D251" s="53">
        <v>15.68</v>
      </c>
      <c r="E251" s="4">
        <f t="shared" si="25"/>
        <v>15.53</v>
      </c>
      <c r="F251" s="60">
        <f t="shared" si="21"/>
        <v>-1.117412587412586</v>
      </c>
    </row>
    <row r="252" spans="1:6" x14ac:dyDescent="0.3">
      <c r="A252" s="54">
        <v>43700</v>
      </c>
      <c r="B252" s="33">
        <v>20.61</v>
      </c>
      <c r="C252" s="4">
        <f t="shared" si="24"/>
        <v>14.412587412587413</v>
      </c>
      <c r="D252" s="53">
        <v>15.68</v>
      </c>
      <c r="E252" s="4">
        <f t="shared" si="25"/>
        <v>15.53</v>
      </c>
      <c r="F252" s="60">
        <f t="shared" si="21"/>
        <v>-1.117412587412586</v>
      </c>
    </row>
    <row r="253" spans="1:6" x14ac:dyDescent="0.3">
      <c r="A253" s="54">
        <v>43701</v>
      </c>
      <c r="B253" s="33">
        <v>20.61</v>
      </c>
      <c r="C253" s="4">
        <f t="shared" si="24"/>
        <v>14.412587412587413</v>
      </c>
      <c r="D253" s="53">
        <v>15.68</v>
      </c>
      <c r="E253" s="4">
        <f t="shared" si="25"/>
        <v>15.53</v>
      </c>
      <c r="F253" s="60">
        <f t="shared" si="21"/>
        <v>-1.117412587412586</v>
      </c>
    </row>
    <row r="254" spans="1:6" x14ac:dyDescent="0.3">
      <c r="A254" s="54">
        <v>43702</v>
      </c>
      <c r="B254" s="33">
        <v>20.61</v>
      </c>
      <c r="C254" s="4">
        <f t="shared" si="24"/>
        <v>14.412587412587413</v>
      </c>
      <c r="D254" s="53">
        <v>15.68</v>
      </c>
      <c r="E254" s="4">
        <f t="shared" si="25"/>
        <v>15.53</v>
      </c>
      <c r="F254" s="60">
        <f t="shared" si="21"/>
        <v>-1.117412587412586</v>
      </c>
    </row>
    <row r="255" spans="1:6" x14ac:dyDescent="0.3">
      <c r="A255" s="54">
        <v>43703</v>
      </c>
      <c r="B255" s="33">
        <v>20.61</v>
      </c>
      <c r="C255" s="4">
        <f t="shared" si="24"/>
        <v>14.412587412587413</v>
      </c>
      <c r="D255" s="53">
        <v>15.68</v>
      </c>
      <c r="E255" s="4">
        <f t="shared" si="25"/>
        <v>15.53</v>
      </c>
      <c r="F255" s="60">
        <f t="shared" si="21"/>
        <v>-1.117412587412586</v>
      </c>
    </row>
    <row r="256" spans="1:6" x14ac:dyDescent="0.3">
      <c r="A256" s="54">
        <v>43704</v>
      </c>
      <c r="B256" s="33">
        <v>20.61</v>
      </c>
      <c r="C256" s="4">
        <f t="shared" si="24"/>
        <v>14.412587412587413</v>
      </c>
      <c r="D256" s="53">
        <v>15.68</v>
      </c>
      <c r="E256" s="4">
        <f t="shared" si="25"/>
        <v>15.53</v>
      </c>
      <c r="F256" s="60">
        <f t="shared" si="21"/>
        <v>-1.117412587412586</v>
      </c>
    </row>
    <row r="257" spans="1:6" x14ac:dyDescent="0.3">
      <c r="A257" s="54">
        <v>43705</v>
      </c>
      <c r="B257" s="33">
        <v>20.61</v>
      </c>
      <c r="C257" s="4">
        <f t="shared" si="24"/>
        <v>14.412587412587413</v>
      </c>
      <c r="D257" s="53">
        <v>15.68</v>
      </c>
      <c r="E257" s="4">
        <f t="shared" si="25"/>
        <v>15.53</v>
      </c>
      <c r="F257" s="60">
        <f t="shared" si="21"/>
        <v>-1.117412587412586</v>
      </c>
    </row>
    <row r="258" spans="1:6" x14ac:dyDescent="0.3">
      <c r="A258" s="54">
        <v>43706</v>
      </c>
      <c r="B258" s="33">
        <v>20.61</v>
      </c>
      <c r="C258" s="4">
        <f t="shared" si="24"/>
        <v>14.412587412587413</v>
      </c>
      <c r="D258" s="53">
        <v>15.78</v>
      </c>
      <c r="E258" s="4">
        <f t="shared" si="25"/>
        <v>15.629999999999999</v>
      </c>
      <c r="F258" s="60">
        <f t="shared" si="21"/>
        <v>-1.2174125874125856</v>
      </c>
    </row>
    <row r="259" spans="1:6" x14ac:dyDescent="0.3">
      <c r="A259" s="54">
        <v>43707</v>
      </c>
      <c r="B259" s="33">
        <v>20.61</v>
      </c>
      <c r="C259" s="4">
        <f t="shared" si="24"/>
        <v>14.412587412587413</v>
      </c>
      <c r="D259" s="53">
        <v>15.68</v>
      </c>
      <c r="E259" s="4">
        <f t="shared" si="25"/>
        <v>15.53</v>
      </c>
      <c r="F259" s="60">
        <f t="shared" si="21"/>
        <v>-1.117412587412586</v>
      </c>
    </row>
    <row r="260" spans="1:6" ht="13.5" thickBot="1" x14ac:dyDescent="0.35">
      <c r="A260" s="52">
        <v>43708</v>
      </c>
      <c r="B260" s="35">
        <v>20.61</v>
      </c>
      <c r="C260" s="10">
        <f t="shared" si="24"/>
        <v>14.412587412587413</v>
      </c>
      <c r="D260" s="51">
        <v>15.68</v>
      </c>
      <c r="E260" s="10">
        <f t="shared" si="25"/>
        <v>15.53</v>
      </c>
      <c r="F260" s="61">
        <f t="shared" si="21"/>
        <v>-1.117412587412586</v>
      </c>
    </row>
    <row r="261" spans="1:6" x14ac:dyDescent="0.3">
      <c r="A261" s="36" t="s">
        <v>9</v>
      </c>
      <c r="B261" s="6">
        <f t="shared" ref="B261:D261" si="26">AVERAGE(B231:B260)</f>
        <v>20.61000000000001</v>
      </c>
      <c r="C261" s="6">
        <f t="shared" si="26"/>
        <v>14.412587412587413</v>
      </c>
      <c r="D261" s="6">
        <f t="shared" si="26"/>
        <v>15.74666666666667</v>
      </c>
      <c r="E261" s="6">
        <f>AVERAGE(E231:E260)</f>
        <v>15.596666666666655</v>
      </c>
      <c r="F261" s="62">
        <f t="shared" ref="F261:F324" si="27">C261-E261</f>
        <v>-1.1840792540792417</v>
      </c>
    </row>
    <row r="262" spans="1:6" x14ac:dyDescent="0.3">
      <c r="F262" s="58"/>
    </row>
    <row r="263" spans="1:6" x14ac:dyDescent="0.3">
      <c r="A263" s="3">
        <v>43709</v>
      </c>
      <c r="B263" s="4">
        <v>20.61</v>
      </c>
      <c r="C263" s="4">
        <f t="shared" ref="C263:C292" si="28">B263/1.43</f>
        <v>14.412587412587413</v>
      </c>
      <c r="D263" s="4">
        <v>15.68</v>
      </c>
      <c r="E263" s="4">
        <f>D263-0.15</f>
        <v>15.53</v>
      </c>
      <c r="F263" s="60">
        <f t="shared" si="27"/>
        <v>-1.117412587412586</v>
      </c>
    </row>
    <row r="264" spans="1:6" x14ac:dyDescent="0.3">
      <c r="A264" s="3">
        <v>43710</v>
      </c>
      <c r="B264" s="4">
        <v>20.61</v>
      </c>
      <c r="C264" s="4">
        <f t="shared" si="28"/>
        <v>14.412587412587413</v>
      </c>
      <c r="D264" s="4">
        <v>15.58</v>
      </c>
      <c r="E264" s="4">
        <f t="shared" ref="E264:E292" si="29">D264-0.15</f>
        <v>15.43</v>
      </c>
      <c r="F264" s="60">
        <f t="shared" si="27"/>
        <v>-1.0174125874125863</v>
      </c>
    </row>
    <row r="265" spans="1:6" x14ac:dyDescent="0.3">
      <c r="A265" s="3">
        <v>43711</v>
      </c>
      <c r="B265" s="4">
        <v>20.61</v>
      </c>
      <c r="C265" s="4">
        <f t="shared" si="28"/>
        <v>14.412587412587413</v>
      </c>
      <c r="D265" s="4">
        <v>15.58</v>
      </c>
      <c r="E265" s="4">
        <f t="shared" si="29"/>
        <v>15.43</v>
      </c>
      <c r="F265" s="60">
        <f t="shared" si="27"/>
        <v>-1.0174125874125863</v>
      </c>
    </row>
    <row r="266" spans="1:6" x14ac:dyDescent="0.3">
      <c r="A266" s="3">
        <v>43712</v>
      </c>
      <c r="B266" s="4">
        <v>20.61</v>
      </c>
      <c r="C266" s="4">
        <f t="shared" si="28"/>
        <v>14.412587412587413</v>
      </c>
      <c r="D266" s="4">
        <v>15.48</v>
      </c>
      <c r="E266" s="4">
        <f t="shared" si="29"/>
        <v>15.33</v>
      </c>
      <c r="F266" s="60">
        <f t="shared" si="27"/>
        <v>-0.91741258741258669</v>
      </c>
    </row>
    <row r="267" spans="1:6" x14ac:dyDescent="0.3">
      <c r="A267" s="3">
        <v>43713</v>
      </c>
      <c r="B267" s="4">
        <v>20.61</v>
      </c>
      <c r="C267" s="4">
        <f t="shared" si="28"/>
        <v>14.412587412587413</v>
      </c>
      <c r="D267" s="4">
        <v>15.58</v>
      </c>
      <c r="E267" s="4">
        <f t="shared" si="29"/>
        <v>15.43</v>
      </c>
      <c r="F267" s="60">
        <f t="shared" si="27"/>
        <v>-1.0174125874125863</v>
      </c>
    </row>
    <row r="268" spans="1:6" x14ac:dyDescent="0.3">
      <c r="A268" s="3">
        <v>43714</v>
      </c>
      <c r="B268" s="4">
        <v>20.61</v>
      </c>
      <c r="C268" s="4">
        <f t="shared" si="28"/>
        <v>14.412587412587413</v>
      </c>
      <c r="D268" s="4">
        <v>15.68</v>
      </c>
      <c r="E268" s="4">
        <f t="shared" si="29"/>
        <v>15.53</v>
      </c>
      <c r="F268" s="60">
        <f t="shared" si="27"/>
        <v>-1.117412587412586</v>
      </c>
    </row>
    <row r="269" spans="1:6" x14ac:dyDescent="0.3">
      <c r="A269" s="3">
        <v>43715</v>
      </c>
      <c r="B269" s="4">
        <v>20.61</v>
      </c>
      <c r="C269" s="4">
        <f t="shared" si="28"/>
        <v>14.412587412587413</v>
      </c>
      <c r="D269" s="4">
        <v>15.68</v>
      </c>
      <c r="E269" s="4">
        <f t="shared" si="29"/>
        <v>15.53</v>
      </c>
      <c r="F269" s="60">
        <f t="shared" si="27"/>
        <v>-1.117412587412586</v>
      </c>
    </row>
    <row r="270" spans="1:6" x14ac:dyDescent="0.3">
      <c r="A270" s="3">
        <v>43716</v>
      </c>
      <c r="B270" s="4">
        <v>20.61</v>
      </c>
      <c r="C270" s="4">
        <f t="shared" si="28"/>
        <v>14.412587412587413</v>
      </c>
      <c r="D270" s="4">
        <v>15.68</v>
      </c>
      <c r="E270" s="4">
        <f t="shared" si="29"/>
        <v>15.53</v>
      </c>
      <c r="F270" s="60">
        <f t="shared" si="27"/>
        <v>-1.117412587412586</v>
      </c>
    </row>
    <row r="271" spans="1:6" x14ac:dyDescent="0.3">
      <c r="A271" s="3">
        <v>43717</v>
      </c>
      <c r="B271" s="4">
        <v>20.61</v>
      </c>
      <c r="C271" s="4">
        <f t="shared" si="28"/>
        <v>14.412587412587413</v>
      </c>
      <c r="D271" s="4">
        <v>15.53</v>
      </c>
      <c r="E271" s="4">
        <f t="shared" si="29"/>
        <v>15.379999999999999</v>
      </c>
      <c r="F271" s="60">
        <f t="shared" si="27"/>
        <v>-0.96741258741258562</v>
      </c>
    </row>
    <row r="272" spans="1:6" x14ac:dyDescent="0.3">
      <c r="A272" s="3">
        <v>43718</v>
      </c>
      <c r="B272" s="4">
        <v>20.61</v>
      </c>
      <c r="C272" s="4">
        <f t="shared" si="28"/>
        <v>14.412587412587413</v>
      </c>
      <c r="D272" s="4">
        <v>15.53</v>
      </c>
      <c r="E272" s="4">
        <f t="shared" si="29"/>
        <v>15.379999999999999</v>
      </c>
      <c r="F272" s="60">
        <f t="shared" si="27"/>
        <v>-0.96741258741258562</v>
      </c>
    </row>
    <row r="273" spans="1:6" x14ac:dyDescent="0.3">
      <c r="A273" s="3">
        <v>43719</v>
      </c>
      <c r="B273" s="4">
        <v>20.61</v>
      </c>
      <c r="C273" s="4">
        <f t="shared" si="28"/>
        <v>14.412587412587413</v>
      </c>
      <c r="D273" s="4">
        <v>15.53</v>
      </c>
      <c r="E273" s="4">
        <f t="shared" si="29"/>
        <v>15.379999999999999</v>
      </c>
      <c r="F273" s="60">
        <f t="shared" si="27"/>
        <v>-0.96741258741258562</v>
      </c>
    </row>
    <row r="274" spans="1:6" x14ac:dyDescent="0.3">
      <c r="A274" s="3">
        <v>43720</v>
      </c>
      <c r="B274" s="4">
        <v>20.61</v>
      </c>
      <c r="C274" s="4">
        <f t="shared" si="28"/>
        <v>14.412587412587413</v>
      </c>
      <c r="D274" s="4">
        <v>15.38</v>
      </c>
      <c r="E274" s="4">
        <f t="shared" si="29"/>
        <v>15.23</v>
      </c>
      <c r="F274" s="60">
        <f t="shared" si="27"/>
        <v>-0.81741258741258704</v>
      </c>
    </row>
    <row r="275" spans="1:6" x14ac:dyDescent="0.3">
      <c r="A275" s="3">
        <v>43721</v>
      </c>
      <c r="B275" s="4">
        <v>20.61</v>
      </c>
      <c r="C275" s="4">
        <f t="shared" si="28"/>
        <v>14.412587412587413</v>
      </c>
      <c r="D275" s="4">
        <v>15.38</v>
      </c>
      <c r="E275" s="4">
        <f t="shared" si="29"/>
        <v>15.23</v>
      </c>
      <c r="F275" s="60">
        <f t="shared" si="27"/>
        <v>-0.81741258741258704</v>
      </c>
    </row>
    <row r="276" spans="1:6" x14ac:dyDescent="0.3">
      <c r="A276" s="3">
        <v>43722</v>
      </c>
      <c r="B276" s="4">
        <v>20.61</v>
      </c>
      <c r="C276" s="4">
        <f t="shared" si="28"/>
        <v>14.412587412587413</v>
      </c>
      <c r="D276" s="4">
        <v>15.38</v>
      </c>
      <c r="E276" s="4">
        <f t="shared" si="29"/>
        <v>15.23</v>
      </c>
      <c r="F276" s="60">
        <f t="shared" si="27"/>
        <v>-0.81741258741258704</v>
      </c>
    </row>
    <row r="277" spans="1:6" x14ac:dyDescent="0.3">
      <c r="A277" s="3">
        <v>43723</v>
      </c>
      <c r="B277" s="4">
        <v>20.61</v>
      </c>
      <c r="C277" s="4">
        <f t="shared" si="28"/>
        <v>14.412587412587413</v>
      </c>
      <c r="D277" s="4">
        <v>15.38</v>
      </c>
      <c r="E277" s="4">
        <f t="shared" si="29"/>
        <v>15.23</v>
      </c>
      <c r="F277" s="60">
        <f t="shared" si="27"/>
        <v>-0.81741258741258704</v>
      </c>
    </row>
    <row r="278" spans="1:6" x14ac:dyDescent="0.3">
      <c r="A278" s="3">
        <v>43724</v>
      </c>
      <c r="B278" s="4">
        <v>20.61</v>
      </c>
      <c r="C278" s="4">
        <f t="shared" si="28"/>
        <v>14.412587412587413</v>
      </c>
      <c r="D278" s="4">
        <v>15.53</v>
      </c>
      <c r="E278" s="4">
        <f t="shared" si="29"/>
        <v>15.379999999999999</v>
      </c>
      <c r="F278" s="60">
        <f t="shared" si="27"/>
        <v>-0.96741258741258562</v>
      </c>
    </row>
    <row r="279" spans="1:6" x14ac:dyDescent="0.3">
      <c r="A279" s="3">
        <v>43725</v>
      </c>
      <c r="B279" s="4">
        <v>20.61</v>
      </c>
      <c r="C279" s="4">
        <f t="shared" si="28"/>
        <v>14.412587412587413</v>
      </c>
      <c r="D279" s="4">
        <v>15.93</v>
      </c>
      <c r="E279" s="4">
        <f t="shared" si="29"/>
        <v>15.78</v>
      </c>
      <c r="F279" s="60">
        <f t="shared" si="27"/>
        <v>-1.367412587412586</v>
      </c>
    </row>
    <row r="280" spans="1:6" x14ac:dyDescent="0.3">
      <c r="A280" s="3">
        <v>43726</v>
      </c>
      <c r="B280" s="4">
        <v>20.61</v>
      </c>
      <c r="C280" s="4">
        <f t="shared" si="28"/>
        <v>14.412587412587413</v>
      </c>
      <c r="D280" s="4">
        <v>15.93</v>
      </c>
      <c r="E280" s="4">
        <f t="shared" si="29"/>
        <v>15.78</v>
      </c>
      <c r="F280" s="60">
        <f t="shared" si="27"/>
        <v>-1.367412587412586</v>
      </c>
    </row>
    <row r="281" spans="1:6" x14ac:dyDescent="0.3">
      <c r="A281" s="3">
        <v>43727</v>
      </c>
      <c r="B281" s="4">
        <v>20.61</v>
      </c>
      <c r="C281" s="4">
        <f t="shared" si="28"/>
        <v>14.412587412587413</v>
      </c>
      <c r="D281" s="4">
        <v>15.83</v>
      </c>
      <c r="E281" s="4">
        <f t="shared" si="29"/>
        <v>15.68</v>
      </c>
      <c r="F281" s="60">
        <f t="shared" si="27"/>
        <v>-1.2674125874125863</v>
      </c>
    </row>
    <row r="282" spans="1:6" x14ac:dyDescent="0.3">
      <c r="A282" s="3">
        <v>43728</v>
      </c>
      <c r="B282" s="4">
        <v>20.61</v>
      </c>
      <c r="C282" s="4">
        <f t="shared" si="28"/>
        <v>14.412587412587413</v>
      </c>
      <c r="D282" s="4">
        <v>15.83</v>
      </c>
      <c r="E282" s="4">
        <f t="shared" si="29"/>
        <v>15.68</v>
      </c>
      <c r="F282" s="60">
        <f t="shared" si="27"/>
        <v>-1.2674125874125863</v>
      </c>
    </row>
    <row r="283" spans="1:6" x14ac:dyDescent="0.3">
      <c r="A283" s="3">
        <v>43729</v>
      </c>
      <c r="B283" s="4">
        <v>20.61</v>
      </c>
      <c r="C283" s="4">
        <f t="shared" si="28"/>
        <v>14.412587412587413</v>
      </c>
      <c r="D283" s="4">
        <v>15.83</v>
      </c>
      <c r="E283" s="4">
        <f t="shared" si="29"/>
        <v>15.68</v>
      </c>
      <c r="F283" s="60">
        <f t="shared" si="27"/>
        <v>-1.2674125874125863</v>
      </c>
    </row>
    <row r="284" spans="1:6" x14ac:dyDescent="0.3">
      <c r="A284" s="3">
        <v>43730</v>
      </c>
      <c r="B284" s="4">
        <v>20.61</v>
      </c>
      <c r="C284" s="4">
        <f t="shared" si="28"/>
        <v>14.412587412587413</v>
      </c>
      <c r="D284" s="4">
        <v>15.83</v>
      </c>
      <c r="E284" s="4">
        <f t="shared" si="29"/>
        <v>15.68</v>
      </c>
      <c r="F284" s="60">
        <f t="shared" si="27"/>
        <v>-1.2674125874125863</v>
      </c>
    </row>
    <row r="285" spans="1:6" x14ac:dyDescent="0.3">
      <c r="A285" s="3">
        <v>43731</v>
      </c>
      <c r="B285" s="4">
        <v>20.61</v>
      </c>
      <c r="C285" s="4">
        <f t="shared" si="28"/>
        <v>14.412587412587413</v>
      </c>
      <c r="D285" s="4">
        <v>15.83</v>
      </c>
      <c r="E285" s="4">
        <f t="shared" si="29"/>
        <v>15.68</v>
      </c>
      <c r="F285" s="60">
        <f t="shared" si="27"/>
        <v>-1.2674125874125863</v>
      </c>
    </row>
    <row r="286" spans="1:6" x14ac:dyDescent="0.3">
      <c r="A286" s="3">
        <v>43732</v>
      </c>
      <c r="B286" s="4">
        <v>20.61</v>
      </c>
      <c r="C286" s="4">
        <f t="shared" si="28"/>
        <v>14.412587412587413</v>
      </c>
      <c r="D286" s="4">
        <v>15.83</v>
      </c>
      <c r="E286" s="4">
        <f t="shared" si="29"/>
        <v>15.68</v>
      </c>
      <c r="F286" s="60">
        <f t="shared" si="27"/>
        <v>-1.2674125874125863</v>
      </c>
    </row>
    <row r="287" spans="1:6" x14ac:dyDescent="0.3">
      <c r="A287" s="3">
        <v>43733</v>
      </c>
      <c r="B287" s="4">
        <v>20.61</v>
      </c>
      <c r="C287" s="4">
        <f t="shared" si="28"/>
        <v>14.412587412587413</v>
      </c>
      <c r="D287" s="4">
        <v>15.83</v>
      </c>
      <c r="E287" s="4">
        <f t="shared" si="29"/>
        <v>15.68</v>
      </c>
      <c r="F287" s="60">
        <f t="shared" si="27"/>
        <v>-1.2674125874125863</v>
      </c>
    </row>
    <row r="288" spans="1:6" x14ac:dyDescent="0.3">
      <c r="A288" s="3">
        <v>43734</v>
      </c>
      <c r="B288" s="4">
        <v>20.61</v>
      </c>
      <c r="C288" s="4">
        <f t="shared" si="28"/>
        <v>14.412587412587413</v>
      </c>
      <c r="D288" s="4">
        <v>15.68</v>
      </c>
      <c r="E288" s="4">
        <f t="shared" si="29"/>
        <v>15.53</v>
      </c>
      <c r="F288" s="60">
        <f t="shared" si="27"/>
        <v>-1.117412587412586</v>
      </c>
    </row>
    <row r="289" spans="1:6" x14ac:dyDescent="0.3">
      <c r="A289" s="3">
        <v>43735</v>
      </c>
      <c r="B289" s="4">
        <v>20.61</v>
      </c>
      <c r="C289" s="4">
        <f t="shared" si="28"/>
        <v>14.412587412587413</v>
      </c>
      <c r="D289" s="4">
        <v>15.78</v>
      </c>
      <c r="E289" s="4">
        <f t="shared" si="29"/>
        <v>15.629999999999999</v>
      </c>
      <c r="F289" s="60">
        <f t="shared" si="27"/>
        <v>-1.2174125874125856</v>
      </c>
    </row>
    <row r="290" spans="1:6" x14ac:dyDescent="0.3">
      <c r="A290" s="3">
        <v>43736</v>
      </c>
      <c r="B290" s="4">
        <v>20.61</v>
      </c>
      <c r="C290" s="4">
        <f t="shared" si="28"/>
        <v>14.412587412587413</v>
      </c>
      <c r="D290" s="4">
        <v>15.78</v>
      </c>
      <c r="E290" s="4">
        <f t="shared" si="29"/>
        <v>15.629999999999999</v>
      </c>
      <c r="F290" s="60">
        <f t="shared" si="27"/>
        <v>-1.2174125874125856</v>
      </c>
    </row>
    <row r="291" spans="1:6" x14ac:dyDescent="0.3">
      <c r="A291" s="3">
        <v>43737</v>
      </c>
      <c r="B291" s="4">
        <v>20.61</v>
      </c>
      <c r="C291" s="4">
        <f t="shared" si="28"/>
        <v>14.412587412587413</v>
      </c>
      <c r="D291" s="4">
        <v>15.78</v>
      </c>
      <c r="E291" s="4">
        <f t="shared" si="29"/>
        <v>15.629999999999999</v>
      </c>
      <c r="F291" s="60">
        <f t="shared" si="27"/>
        <v>-1.2174125874125856</v>
      </c>
    </row>
    <row r="292" spans="1:6" ht="13.5" thickBot="1" x14ac:dyDescent="0.35">
      <c r="A292" s="7">
        <v>43738</v>
      </c>
      <c r="B292" s="10">
        <v>20.61</v>
      </c>
      <c r="C292" s="10">
        <f t="shared" si="28"/>
        <v>14.412587412587413</v>
      </c>
      <c r="D292" s="10">
        <v>15.88</v>
      </c>
      <c r="E292" s="10">
        <f t="shared" si="29"/>
        <v>15.73</v>
      </c>
      <c r="F292" s="61">
        <f t="shared" si="27"/>
        <v>-1.317412587412587</v>
      </c>
    </row>
    <row r="293" spans="1:6" x14ac:dyDescent="0.3">
      <c r="A293" s="5" t="s">
        <v>10</v>
      </c>
      <c r="B293" s="6">
        <f t="shared" ref="B293:D293" si="30">AVERAGE(B263:B292)</f>
        <v>20.61000000000001</v>
      </c>
      <c r="C293" s="6">
        <f t="shared" si="30"/>
        <v>14.412587412587413</v>
      </c>
      <c r="D293" s="6">
        <f t="shared" si="30"/>
        <v>15.67166666666666</v>
      </c>
      <c r="E293" s="6">
        <f>AVERAGE(E263:E292)</f>
        <v>15.521666666666665</v>
      </c>
      <c r="F293" s="62">
        <f t="shared" si="27"/>
        <v>-1.1090792540792513</v>
      </c>
    </row>
    <row r="294" spans="1:6" x14ac:dyDescent="0.3">
      <c r="B294" s="31"/>
      <c r="C294" s="27"/>
      <c r="D294" s="27"/>
      <c r="E294" s="27"/>
      <c r="F294" s="58"/>
    </row>
    <row r="295" spans="1:6" x14ac:dyDescent="0.3">
      <c r="A295" s="32">
        <v>43739</v>
      </c>
      <c r="B295" s="4">
        <v>20.61</v>
      </c>
      <c r="C295" s="4">
        <f t="shared" ref="C295:C325" si="31">B295/1.43</f>
        <v>14.412587412587413</v>
      </c>
      <c r="D295" s="2">
        <v>15.88</v>
      </c>
      <c r="E295" s="4">
        <f>D295-0.15</f>
        <v>15.73</v>
      </c>
      <c r="F295" s="60">
        <f t="shared" si="27"/>
        <v>-1.317412587412587</v>
      </c>
    </row>
    <row r="296" spans="1:6" x14ac:dyDescent="0.3">
      <c r="A296" s="32">
        <v>43740</v>
      </c>
      <c r="B296" s="4">
        <v>20.61</v>
      </c>
      <c r="C296" s="4">
        <f t="shared" si="31"/>
        <v>14.412587412587413</v>
      </c>
      <c r="D296" s="2">
        <v>15.88</v>
      </c>
      <c r="E296" s="4">
        <f t="shared" ref="E296:E325" si="32">D296-0.15</f>
        <v>15.73</v>
      </c>
      <c r="F296" s="60">
        <f t="shared" si="27"/>
        <v>-1.317412587412587</v>
      </c>
    </row>
    <row r="297" spans="1:6" x14ac:dyDescent="0.3">
      <c r="A297" s="32">
        <v>43741</v>
      </c>
      <c r="B297" s="4">
        <v>20.61</v>
      </c>
      <c r="C297" s="4">
        <f t="shared" si="31"/>
        <v>14.412587412587413</v>
      </c>
      <c r="D297" s="2">
        <v>15.73</v>
      </c>
      <c r="E297" s="4">
        <f t="shared" si="32"/>
        <v>15.58</v>
      </c>
      <c r="F297" s="60">
        <f t="shared" si="27"/>
        <v>-1.1674125874125867</v>
      </c>
    </row>
    <row r="298" spans="1:6" x14ac:dyDescent="0.3">
      <c r="A298" s="32">
        <v>43742</v>
      </c>
      <c r="B298" s="4">
        <v>20.61</v>
      </c>
      <c r="C298" s="4">
        <f t="shared" si="31"/>
        <v>14.412587412587413</v>
      </c>
      <c r="D298" s="2">
        <v>15.83</v>
      </c>
      <c r="E298" s="4">
        <f t="shared" si="32"/>
        <v>15.68</v>
      </c>
      <c r="F298" s="60">
        <f t="shared" si="27"/>
        <v>-1.2674125874125863</v>
      </c>
    </row>
    <row r="299" spans="1:6" x14ac:dyDescent="0.3">
      <c r="A299" s="32">
        <v>43743</v>
      </c>
      <c r="B299" s="4">
        <v>20.61</v>
      </c>
      <c r="C299" s="4">
        <f t="shared" si="31"/>
        <v>14.412587412587413</v>
      </c>
      <c r="D299" s="2">
        <v>15.83</v>
      </c>
      <c r="E299" s="4">
        <f t="shared" si="32"/>
        <v>15.68</v>
      </c>
      <c r="F299" s="60">
        <f t="shared" si="27"/>
        <v>-1.2674125874125863</v>
      </c>
    </row>
    <row r="300" spans="1:6" x14ac:dyDescent="0.3">
      <c r="A300" s="32">
        <v>43744</v>
      </c>
      <c r="B300" s="4">
        <v>20.61</v>
      </c>
      <c r="C300" s="4">
        <f t="shared" si="31"/>
        <v>14.412587412587413</v>
      </c>
      <c r="D300" s="2">
        <v>15.83</v>
      </c>
      <c r="E300" s="4">
        <f t="shared" si="32"/>
        <v>15.68</v>
      </c>
      <c r="F300" s="60">
        <f t="shared" si="27"/>
        <v>-1.2674125874125863</v>
      </c>
    </row>
    <row r="301" spans="1:6" x14ac:dyDescent="0.3">
      <c r="A301" s="32">
        <v>43745</v>
      </c>
      <c r="B301" s="4">
        <v>20.61</v>
      </c>
      <c r="C301" s="4">
        <f t="shared" si="31"/>
        <v>14.412587412587413</v>
      </c>
      <c r="D301" s="2">
        <v>15.93</v>
      </c>
      <c r="E301" s="4">
        <f t="shared" si="32"/>
        <v>15.78</v>
      </c>
      <c r="F301" s="60">
        <f t="shared" si="27"/>
        <v>-1.367412587412586</v>
      </c>
    </row>
    <row r="302" spans="1:6" x14ac:dyDescent="0.3">
      <c r="A302" s="32">
        <v>43746</v>
      </c>
      <c r="B302" s="4">
        <v>20.61</v>
      </c>
      <c r="C302" s="4">
        <f t="shared" si="31"/>
        <v>14.412587412587413</v>
      </c>
      <c r="D302" s="2">
        <v>15.93</v>
      </c>
      <c r="E302" s="4">
        <f t="shared" si="32"/>
        <v>15.78</v>
      </c>
      <c r="F302" s="60">
        <f t="shared" si="27"/>
        <v>-1.367412587412586</v>
      </c>
    </row>
    <row r="303" spans="1:6" x14ac:dyDescent="0.3">
      <c r="A303" s="32">
        <v>43747</v>
      </c>
      <c r="B303" s="4">
        <v>20.61</v>
      </c>
      <c r="C303" s="4">
        <f t="shared" si="31"/>
        <v>14.412587412587413</v>
      </c>
      <c r="D303" s="2">
        <v>15.93</v>
      </c>
      <c r="E303" s="4">
        <f t="shared" si="32"/>
        <v>15.78</v>
      </c>
      <c r="F303" s="60">
        <f t="shared" si="27"/>
        <v>-1.367412587412586</v>
      </c>
    </row>
    <row r="304" spans="1:6" x14ac:dyDescent="0.3">
      <c r="A304" s="32">
        <v>43748</v>
      </c>
      <c r="B304" s="4">
        <v>20.61</v>
      </c>
      <c r="C304" s="4">
        <f t="shared" si="31"/>
        <v>14.412587412587413</v>
      </c>
      <c r="D304" s="2">
        <v>15.78</v>
      </c>
      <c r="E304" s="4">
        <f t="shared" si="32"/>
        <v>15.629999999999999</v>
      </c>
      <c r="F304" s="60">
        <f t="shared" si="27"/>
        <v>-1.2174125874125856</v>
      </c>
    </row>
    <row r="305" spans="1:6" x14ac:dyDescent="0.3">
      <c r="A305" s="32">
        <v>43749</v>
      </c>
      <c r="B305" s="4">
        <v>20.61</v>
      </c>
      <c r="C305" s="4">
        <f t="shared" si="31"/>
        <v>14.412587412587413</v>
      </c>
      <c r="D305" s="2">
        <v>15.78</v>
      </c>
      <c r="E305" s="4">
        <f t="shared" si="32"/>
        <v>15.629999999999999</v>
      </c>
      <c r="F305" s="60">
        <f t="shared" si="27"/>
        <v>-1.2174125874125856</v>
      </c>
    </row>
    <row r="306" spans="1:6" x14ac:dyDescent="0.3">
      <c r="A306" s="32">
        <v>43750</v>
      </c>
      <c r="B306" s="4">
        <v>20.61</v>
      </c>
      <c r="C306" s="4">
        <f t="shared" si="31"/>
        <v>14.412587412587413</v>
      </c>
      <c r="D306" s="2">
        <v>15.78</v>
      </c>
      <c r="E306" s="4">
        <f t="shared" si="32"/>
        <v>15.629999999999999</v>
      </c>
      <c r="F306" s="60">
        <f t="shared" si="27"/>
        <v>-1.2174125874125856</v>
      </c>
    </row>
    <row r="307" spans="1:6" x14ac:dyDescent="0.3">
      <c r="A307" s="32">
        <v>43751</v>
      </c>
      <c r="B307" s="4">
        <v>20.61</v>
      </c>
      <c r="C307" s="4">
        <f t="shared" si="31"/>
        <v>14.412587412587413</v>
      </c>
      <c r="D307" s="2">
        <v>15.78</v>
      </c>
      <c r="E307" s="4">
        <f t="shared" si="32"/>
        <v>15.629999999999999</v>
      </c>
      <c r="F307" s="60">
        <f t="shared" si="27"/>
        <v>-1.2174125874125856</v>
      </c>
    </row>
    <row r="308" spans="1:6" x14ac:dyDescent="0.3">
      <c r="A308" s="32">
        <v>43752</v>
      </c>
      <c r="B308" s="4">
        <v>20.61</v>
      </c>
      <c r="C308" s="4">
        <f t="shared" si="31"/>
        <v>14.412587412587413</v>
      </c>
      <c r="D308" s="2">
        <v>15.78</v>
      </c>
      <c r="E308" s="4">
        <f t="shared" si="32"/>
        <v>15.629999999999999</v>
      </c>
      <c r="F308" s="60">
        <f t="shared" si="27"/>
        <v>-1.2174125874125856</v>
      </c>
    </row>
    <row r="309" spans="1:6" x14ac:dyDescent="0.3">
      <c r="A309" s="32">
        <v>43753</v>
      </c>
      <c r="B309" s="4">
        <v>20.61</v>
      </c>
      <c r="C309" s="4">
        <f t="shared" si="31"/>
        <v>14.412587412587413</v>
      </c>
      <c r="D309" s="2">
        <v>15.63</v>
      </c>
      <c r="E309" s="4">
        <f t="shared" si="32"/>
        <v>15.48</v>
      </c>
      <c r="F309" s="60">
        <f t="shared" si="27"/>
        <v>-1.067412587412587</v>
      </c>
    </row>
    <row r="310" spans="1:6" x14ac:dyDescent="0.3">
      <c r="A310" s="32">
        <v>43754</v>
      </c>
      <c r="B310" s="4">
        <v>20.61</v>
      </c>
      <c r="C310" s="4">
        <f t="shared" si="31"/>
        <v>14.412587412587413</v>
      </c>
      <c r="D310" s="2">
        <v>15.63</v>
      </c>
      <c r="E310" s="4">
        <f t="shared" si="32"/>
        <v>15.48</v>
      </c>
      <c r="F310" s="60">
        <f t="shared" si="27"/>
        <v>-1.067412587412587</v>
      </c>
    </row>
    <row r="311" spans="1:6" x14ac:dyDescent="0.3">
      <c r="A311" s="32">
        <v>43755</v>
      </c>
      <c r="B311" s="4">
        <v>20.61</v>
      </c>
      <c r="C311" s="4">
        <f t="shared" si="31"/>
        <v>14.412587412587413</v>
      </c>
      <c r="D311" s="2">
        <v>15.63</v>
      </c>
      <c r="E311" s="4">
        <f t="shared" si="32"/>
        <v>15.48</v>
      </c>
      <c r="F311" s="60">
        <f t="shared" si="27"/>
        <v>-1.067412587412587</v>
      </c>
    </row>
    <row r="312" spans="1:6" x14ac:dyDescent="0.3">
      <c r="A312" s="32">
        <v>43756</v>
      </c>
      <c r="B312" s="4">
        <v>20.61</v>
      </c>
      <c r="C312" s="4">
        <f t="shared" si="31"/>
        <v>14.412587412587413</v>
      </c>
      <c r="D312" s="2">
        <v>15.53</v>
      </c>
      <c r="E312" s="4">
        <f t="shared" si="32"/>
        <v>15.379999999999999</v>
      </c>
      <c r="F312" s="60">
        <f t="shared" si="27"/>
        <v>-0.96741258741258562</v>
      </c>
    </row>
    <row r="313" spans="1:6" x14ac:dyDescent="0.3">
      <c r="A313" s="32">
        <v>43757</v>
      </c>
      <c r="B313" s="4">
        <v>20.61</v>
      </c>
      <c r="C313" s="4">
        <f t="shared" si="31"/>
        <v>14.412587412587413</v>
      </c>
      <c r="D313" s="2">
        <v>15.53</v>
      </c>
      <c r="E313" s="4">
        <f t="shared" si="32"/>
        <v>15.379999999999999</v>
      </c>
      <c r="F313" s="60">
        <f t="shared" si="27"/>
        <v>-0.96741258741258562</v>
      </c>
    </row>
    <row r="314" spans="1:6" x14ac:dyDescent="0.3">
      <c r="A314" s="32">
        <v>43758</v>
      </c>
      <c r="B314" s="4">
        <v>20.61</v>
      </c>
      <c r="C314" s="4">
        <f t="shared" si="31"/>
        <v>14.412587412587413</v>
      </c>
      <c r="D314" s="2">
        <v>15.53</v>
      </c>
      <c r="E314" s="4">
        <f t="shared" si="32"/>
        <v>15.379999999999999</v>
      </c>
      <c r="F314" s="60">
        <f t="shared" si="27"/>
        <v>-0.96741258741258562</v>
      </c>
    </row>
    <row r="315" spans="1:6" x14ac:dyDescent="0.3">
      <c r="A315" s="32">
        <v>43759</v>
      </c>
      <c r="B315" s="4">
        <v>20.61</v>
      </c>
      <c r="C315" s="4">
        <f t="shared" si="31"/>
        <v>14.412587412587413</v>
      </c>
      <c r="D315" s="2">
        <v>15.53</v>
      </c>
      <c r="E315" s="4">
        <f t="shared" si="32"/>
        <v>15.379999999999999</v>
      </c>
      <c r="F315" s="60">
        <f t="shared" si="27"/>
        <v>-0.96741258741258562</v>
      </c>
    </row>
    <row r="316" spans="1:6" x14ac:dyDescent="0.3">
      <c r="A316" s="32">
        <v>43760</v>
      </c>
      <c r="B316" s="4">
        <v>20.61</v>
      </c>
      <c r="C316" s="4">
        <f t="shared" si="31"/>
        <v>14.412587412587413</v>
      </c>
      <c r="D316" s="2">
        <v>15.53</v>
      </c>
      <c r="E316" s="4">
        <f t="shared" si="32"/>
        <v>15.379999999999999</v>
      </c>
      <c r="F316" s="60">
        <f t="shared" si="27"/>
        <v>-0.96741258741258562</v>
      </c>
    </row>
    <row r="317" spans="1:6" x14ac:dyDescent="0.3">
      <c r="A317" s="32">
        <v>43761</v>
      </c>
      <c r="B317" s="4">
        <v>20.61</v>
      </c>
      <c r="C317" s="4">
        <f t="shared" si="31"/>
        <v>14.412587412587413</v>
      </c>
      <c r="D317" s="2">
        <v>15.63</v>
      </c>
      <c r="E317" s="4">
        <f t="shared" si="32"/>
        <v>15.48</v>
      </c>
      <c r="F317" s="60">
        <f t="shared" si="27"/>
        <v>-1.067412587412587</v>
      </c>
    </row>
    <row r="318" spans="1:6" x14ac:dyDescent="0.3">
      <c r="A318" s="32">
        <v>43762</v>
      </c>
      <c r="B318" s="4">
        <v>20.61</v>
      </c>
      <c r="C318" s="4">
        <f t="shared" si="31"/>
        <v>14.412587412587413</v>
      </c>
      <c r="D318" s="2">
        <v>15.63</v>
      </c>
      <c r="E318" s="4">
        <f t="shared" si="32"/>
        <v>15.48</v>
      </c>
      <c r="F318" s="60">
        <f t="shared" si="27"/>
        <v>-1.067412587412587</v>
      </c>
    </row>
    <row r="319" spans="1:6" x14ac:dyDescent="0.3">
      <c r="A319" s="32">
        <v>43763</v>
      </c>
      <c r="B319" s="4">
        <v>20.61</v>
      </c>
      <c r="C319" s="4">
        <f t="shared" si="31"/>
        <v>14.412587412587413</v>
      </c>
      <c r="D319" s="2">
        <v>15.63</v>
      </c>
      <c r="E319" s="4">
        <f t="shared" si="32"/>
        <v>15.48</v>
      </c>
      <c r="F319" s="60">
        <f t="shared" si="27"/>
        <v>-1.067412587412587</v>
      </c>
    </row>
    <row r="320" spans="1:6" x14ac:dyDescent="0.3">
      <c r="A320" s="32">
        <v>43764</v>
      </c>
      <c r="B320" s="4">
        <v>20.61</v>
      </c>
      <c r="C320" s="4">
        <f t="shared" si="31"/>
        <v>14.412587412587413</v>
      </c>
      <c r="D320" s="2">
        <v>15.63</v>
      </c>
      <c r="E320" s="4">
        <f t="shared" si="32"/>
        <v>15.48</v>
      </c>
      <c r="F320" s="60">
        <f t="shared" si="27"/>
        <v>-1.067412587412587</v>
      </c>
    </row>
    <row r="321" spans="1:6" x14ac:dyDescent="0.3">
      <c r="A321" s="32">
        <v>43765</v>
      </c>
      <c r="B321" s="4">
        <v>20.61</v>
      </c>
      <c r="C321" s="4">
        <f t="shared" si="31"/>
        <v>14.412587412587413</v>
      </c>
      <c r="D321" s="2">
        <v>15.63</v>
      </c>
      <c r="E321" s="4">
        <f t="shared" si="32"/>
        <v>15.48</v>
      </c>
      <c r="F321" s="60">
        <f t="shared" si="27"/>
        <v>-1.067412587412587</v>
      </c>
    </row>
    <row r="322" spans="1:6" x14ac:dyDescent="0.3">
      <c r="A322" s="32">
        <v>43766</v>
      </c>
      <c r="B322" s="4">
        <v>20.61</v>
      </c>
      <c r="C322" s="4">
        <f t="shared" si="31"/>
        <v>14.412587412587413</v>
      </c>
      <c r="D322" s="2">
        <v>15.78</v>
      </c>
      <c r="E322" s="4">
        <f t="shared" si="32"/>
        <v>15.629999999999999</v>
      </c>
      <c r="F322" s="60">
        <f t="shared" si="27"/>
        <v>-1.2174125874125856</v>
      </c>
    </row>
    <row r="323" spans="1:6" x14ac:dyDescent="0.3">
      <c r="A323" s="32">
        <v>43767</v>
      </c>
      <c r="B323" s="4">
        <v>20.61</v>
      </c>
      <c r="C323" s="4">
        <f t="shared" si="31"/>
        <v>14.412587412587413</v>
      </c>
      <c r="D323" s="2">
        <v>15.78</v>
      </c>
      <c r="E323" s="4">
        <f t="shared" si="32"/>
        <v>15.629999999999999</v>
      </c>
      <c r="F323" s="60">
        <f t="shared" si="27"/>
        <v>-1.2174125874125856</v>
      </c>
    </row>
    <row r="324" spans="1:6" x14ac:dyDescent="0.3">
      <c r="A324" s="32">
        <v>43768</v>
      </c>
      <c r="B324" s="4">
        <v>20.61</v>
      </c>
      <c r="C324" s="4">
        <f t="shared" si="31"/>
        <v>14.412587412587413</v>
      </c>
      <c r="D324" s="2">
        <v>15.78</v>
      </c>
      <c r="E324" s="4">
        <f t="shared" si="32"/>
        <v>15.629999999999999</v>
      </c>
      <c r="F324" s="60">
        <f t="shared" si="27"/>
        <v>-1.2174125874125856</v>
      </c>
    </row>
    <row r="325" spans="1:6" ht="13.5" thickBot="1" x14ac:dyDescent="0.35">
      <c r="A325" s="34">
        <v>43769</v>
      </c>
      <c r="B325" s="35">
        <v>20.61</v>
      </c>
      <c r="C325" s="10">
        <f t="shared" si="31"/>
        <v>14.412587412587413</v>
      </c>
      <c r="D325" s="9">
        <v>15.78</v>
      </c>
      <c r="E325" s="10">
        <f t="shared" si="32"/>
        <v>15.629999999999999</v>
      </c>
      <c r="F325" s="61">
        <f t="shared" ref="F325:F388" si="33">C325-E325</f>
        <v>-1.2174125874125856</v>
      </c>
    </row>
    <row r="326" spans="1:6" x14ac:dyDescent="0.3">
      <c r="A326" s="36" t="s">
        <v>11</v>
      </c>
      <c r="B326" s="6">
        <f t="shared" ref="B326:E326" si="34">AVERAGE(B295:B325)</f>
        <v>20.61000000000001</v>
      </c>
      <c r="C326" s="6">
        <f t="shared" si="34"/>
        <v>14.412587412587413</v>
      </c>
      <c r="D326" s="6">
        <f t="shared" si="34"/>
        <v>15.725161290322571</v>
      </c>
      <c r="E326" s="6">
        <f t="shared" si="34"/>
        <v>15.575161290322582</v>
      </c>
      <c r="F326" s="62">
        <f t="shared" si="33"/>
        <v>-1.1625738777351682</v>
      </c>
    </row>
    <row r="327" spans="1:6" x14ac:dyDescent="0.3">
      <c r="A327" s="33"/>
      <c r="B327" s="33"/>
      <c r="C327" s="1"/>
      <c r="D327" s="1"/>
      <c r="E327" s="99"/>
      <c r="F327" s="58"/>
    </row>
    <row r="328" spans="1:6" x14ac:dyDescent="0.3">
      <c r="A328" s="32">
        <v>43770</v>
      </c>
      <c r="B328" s="4">
        <v>20.61</v>
      </c>
      <c r="C328" s="4">
        <f t="shared" ref="C328:C357" si="35">B328/1.43</f>
        <v>14.412587412587413</v>
      </c>
      <c r="D328" s="2">
        <v>15.68</v>
      </c>
      <c r="E328" s="4">
        <f>D328-0.15</f>
        <v>15.53</v>
      </c>
      <c r="F328" s="60">
        <f t="shared" si="33"/>
        <v>-1.117412587412586</v>
      </c>
    </row>
    <row r="329" spans="1:6" x14ac:dyDescent="0.3">
      <c r="A329" s="32">
        <v>43771</v>
      </c>
      <c r="B329" s="4">
        <v>20.61</v>
      </c>
      <c r="C329" s="4">
        <f t="shared" si="35"/>
        <v>14.412587412587413</v>
      </c>
      <c r="D329" s="2">
        <v>15.68</v>
      </c>
      <c r="E329" s="4">
        <f t="shared" ref="E329:E357" si="36">D329-0.15</f>
        <v>15.53</v>
      </c>
      <c r="F329" s="60">
        <f t="shared" si="33"/>
        <v>-1.117412587412586</v>
      </c>
    </row>
    <row r="330" spans="1:6" x14ac:dyDescent="0.3">
      <c r="A330" s="32">
        <v>43772</v>
      </c>
      <c r="B330" s="4">
        <v>20.61</v>
      </c>
      <c r="C330" s="4">
        <f t="shared" si="35"/>
        <v>14.412587412587413</v>
      </c>
      <c r="D330" s="2">
        <v>15.68</v>
      </c>
      <c r="E330" s="4">
        <f t="shared" si="36"/>
        <v>15.53</v>
      </c>
      <c r="F330" s="60">
        <f t="shared" si="33"/>
        <v>-1.117412587412586</v>
      </c>
    </row>
    <row r="331" spans="1:6" x14ac:dyDescent="0.3">
      <c r="A331" s="32">
        <v>43773</v>
      </c>
      <c r="B331" s="4">
        <v>20.61</v>
      </c>
      <c r="C331" s="4">
        <f t="shared" si="35"/>
        <v>14.412587412587413</v>
      </c>
      <c r="D331" s="2">
        <v>15.78</v>
      </c>
      <c r="E331" s="4">
        <f t="shared" si="36"/>
        <v>15.629999999999999</v>
      </c>
      <c r="F331" s="60">
        <f t="shared" si="33"/>
        <v>-1.2174125874125856</v>
      </c>
    </row>
    <row r="332" spans="1:6" x14ac:dyDescent="0.3">
      <c r="A332" s="32">
        <v>43774</v>
      </c>
      <c r="B332" s="4">
        <v>20.61</v>
      </c>
      <c r="C332" s="4">
        <f t="shared" si="35"/>
        <v>14.412587412587413</v>
      </c>
      <c r="D332" s="2">
        <v>15.88</v>
      </c>
      <c r="E332" s="4">
        <f t="shared" si="36"/>
        <v>15.73</v>
      </c>
      <c r="F332" s="60">
        <f t="shared" si="33"/>
        <v>-1.317412587412587</v>
      </c>
    </row>
    <row r="333" spans="1:6" x14ac:dyDescent="0.3">
      <c r="A333" s="32">
        <v>43775</v>
      </c>
      <c r="B333" s="4">
        <v>20.61</v>
      </c>
      <c r="C333" s="4">
        <f t="shared" si="35"/>
        <v>14.412587412587413</v>
      </c>
      <c r="D333" s="2">
        <v>15.88</v>
      </c>
      <c r="E333" s="4">
        <f t="shared" si="36"/>
        <v>15.73</v>
      </c>
      <c r="F333" s="60">
        <f t="shared" si="33"/>
        <v>-1.317412587412587</v>
      </c>
    </row>
    <row r="334" spans="1:6" x14ac:dyDescent="0.3">
      <c r="A334" s="32">
        <v>43776</v>
      </c>
      <c r="B334" s="4">
        <v>20.61</v>
      </c>
      <c r="C334" s="4">
        <f t="shared" si="35"/>
        <v>14.412587412587413</v>
      </c>
      <c r="D334" s="2">
        <v>15.78</v>
      </c>
      <c r="E334" s="4">
        <f t="shared" si="36"/>
        <v>15.629999999999999</v>
      </c>
      <c r="F334" s="60">
        <f t="shared" si="33"/>
        <v>-1.2174125874125856</v>
      </c>
    </row>
    <row r="335" spans="1:6" x14ac:dyDescent="0.3">
      <c r="A335" s="32">
        <v>43777</v>
      </c>
      <c r="B335" s="4">
        <v>20.61</v>
      </c>
      <c r="C335" s="4">
        <f t="shared" si="35"/>
        <v>14.412587412587413</v>
      </c>
      <c r="D335" s="2">
        <v>15.78</v>
      </c>
      <c r="E335" s="4">
        <f t="shared" si="36"/>
        <v>15.629999999999999</v>
      </c>
      <c r="F335" s="60">
        <f t="shared" si="33"/>
        <v>-1.2174125874125856</v>
      </c>
    </row>
    <row r="336" spans="1:6" x14ac:dyDescent="0.3">
      <c r="A336" s="32">
        <v>43778</v>
      </c>
      <c r="B336" s="4">
        <v>20.61</v>
      </c>
      <c r="C336" s="4">
        <f t="shared" si="35"/>
        <v>14.412587412587413</v>
      </c>
      <c r="D336" s="2">
        <v>15.78</v>
      </c>
      <c r="E336" s="4">
        <f t="shared" si="36"/>
        <v>15.629999999999999</v>
      </c>
      <c r="F336" s="60">
        <f t="shared" si="33"/>
        <v>-1.2174125874125856</v>
      </c>
    </row>
    <row r="337" spans="1:6" x14ac:dyDescent="0.3">
      <c r="A337" s="32">
        <v>43779</v>
      </c>
      <c r="B337" s="4">
        <v>20.61</v>
      </c>
      <c r="C337" s="4">
        <f t="shared" si="35"/>
        <v>14.412587412587413</v>
      </c>
      <c r="D337" s="2">
        <v>15.78</v>
      </c>
      <c r="E337" s="4">
        <f t="shared" si="36"/>
        <v>15.629999999999999</v>
      </c>
      <c r="F337" s="60">
        <f t="shared" si="33"/>
        <v>-1.2174125874125856</v>
      </c>
    </row>
    <row r="338" spans="1:6" x14ac:dyDescent="0.3">
      <c r="A338" s="32">
        <v>43780</v>
      </c>
      <c r="B338" s="4">
        <v>20.61</v>
      </c>
      <c r="C338" s="4">
        <f t="shared" si="35"/>
        <v>14.412587412587413</v>
      </c>
      <c r="D338" s="2">
        <v>15.63</v>
      </c>
      <c r="E338" s="4">
        <f t="shared" si="36"/>
        <v>15.48</v>
      </c>
      <c r="F338" s="60">
        <f t="shared" si="33"/>
        <v>-1.067412587412587</v>
      </c>
    </row>
    <row r="339" spans="1:6" x14ac:dyDescent="0.3">
      <c r="A339" s="32">
        <v>43781</v>
      </c>
      <c r="B339" s="4">
        <v>20.61</v>
      </c>
      <c r="C339" s="4">
        <f t="shared" si="35"/>
        <v>14.412587412587413</v>
      </c>
      <c r="D339" s="2">
        <v>15.63</v>
      </c>
      <c r="E339" s="4">
        <f t="shared" si="36"/>
        <v>15.48</v>
      </c>
      <c r="F339" s="60">
        <f t="shared" si="33"/>
        <v>-1.067412587412587</v>
      </c>
    </row>
    <row r="340" spans="1:6" x14ac:dyDescent="0.3">
      <c r="A340" s="32">
        <v>43782</v>
      </c>
      <c r="B340" s="4">
        <v>20.61</v>
      </c>
      <c r="C340" s="4">
        <f t="shared" si="35"/>
        <v>14.412587412587413</v>
      </c>
      <c r="D340" s="2">
        <v>15.63</v>
      </c>
      <c r="E340" s="4">
        <f t="shared" si="36"/>
        <v>15.48</v>
      </c>
      <c r="F340" s="60">
        <f t="shared" si="33"/>
        <v>-1.067412587412587</v>
      </c>
    </row>
    <row r="341" spans="1:6" x14ac:dyDescent="0.3">
      <c r="A341" s="32">
        <v>43783</v>
      </c>
      <c r="B341" s="4">
        <v>20.61</v>
      </c>
      <c r="C341" s="4">
        <f t="shared" si="35"/>
        <v>14.412587412587413</v>
      </c>
      <c r="D341" s="2">
        <v>15.73</v>
      </c>
      <c r="E341" s="4">
        <f t="shared" si="36"/>
        <v>15.58</v>
      </c>
      <c r="F341" s="60">
        <f t="shared" si="33"/>
        <v>-1.1674125874125867</v>
      </c>
    </row>
    <row r="342" spans="1:6" x14ac:dyDescent="0.3">
      <c r="A342" s="32">
        <v>43784</v>
      </c>
      <c r="B342" s="4">
        <v>20.61</v>
      </c>
      <c r="C342" s="4">
        <f t="shared" si="35"/>
        <v>14.412587412587413</v>
      </c>
      <c r="D342" s="2">
        <v>15.73</v>
      </c>
      <c r="E342" s="4">
        <f t="shared" si="36"/>
        <v>15.58</v>
      </c>
      <c r="F342" s="60">
        <f t="shared" si="33"/>
        <v>-1.1674125874125867</v>
      </c>
    </row>
    <row r="343" spans="1:6" x14ac:dyDescent="0.3">
      <c r="A343" s="32">
        <v>43785</v>
      </c>
      <c r="B343" s="4">
        <v>20.61</v>
      </c>
      <c r="C343" s="4">
        <f t="shared" si="35"/>
        <v>14.412587412587413</v>
      </c>
      <c r="D343" s="2">
        <v>15.73</v>
      </c>
      <c r="E343" s="4">
        <f t="shared" si="36"/>
        <v>15.58</v>
      </c>
      <c r="F343" s="60">
        <f t="shared" si="33"/>
        <v>-1.1674125874125867</v>
      </c>
    </row>
    <row r="344" spans="1:6" x14ac:dyDescent="0.3">
      <c r="A344" s="32">
        <v>43786</v>
      </c>
      <c r="B344" s="4">
        <v>20.61</v>
      </c>
      <c r="C344" s="4">
        <f t="shared" si="35"/>
        <v>14.412587412587413</v>
      </c>
      <c r="D344" s="2">
        <v>15.73</v>
      </c>
      <c r="E344" s="4">
        <f t="shared" si="36"/>
        <v>15.58</v>
      </c>
      <c r="F344" s="60">
        <f t="shared" si="33"/>
        <v>-1.1674125874125867</v>
      </c>
    </row>
    <row r="345" spans="1:6" x14ac:dyDescent="0.3">
      <c r="A345" s="32">
        <v>43787</v>
      </c>
      <c r="B345" s="4">
        <v>20.61</v>
      </c>
      <c r="C345" s="4">
        <f t="shared" si="35"/>
        <v>14.412587412587413</v>
      </c>
      <c r="D345" s="2">
        <v>15.73</v>
      </c>
      <c r="E345" s="4">
        <f t="shared" si="36"/>
        <v>15.58</v>
      </c>
      <c r="F345" s="60">
        <f t="shared" si="33"/>
        <v>-1.1674125874125867</v>
      </c>
    </row>
    <row r="346" spans="1:6" x14ac:dyDescent="0.3">
      <c r="A346" s="32">
        <v>43788</v>
      </c>
      <c r="B346" s="4">
        <v>20.61</v>
      </c>
      <c r="C346" s="4">
        <f t="shared" si="35"/>
        <v>14.412587412587413</v>
      </c>
      <c r="D346" s="2">
        <v>15.58</v>
      </c>
      <c r="E346" s="4">
        <f t="shared" si="36"/>
        <v>15.43</v>
      </c>
      <c r="F346" s="60">
        <f t="shared" si="33"/>
        <v>-1.0174125874125863</v>
      </c>
    </row>
    <row r="347" spans="1:6" x14ac:dyDescent="0.3">
      <c r="A347" s="32">
        <v>43789</v>
      </c>
      <c r="B347" s="4">
        <v>20.61</v>
      </c>
      <c r="C347" s="4">
        <f t="shared" si="35"/>
        <v>14.412587412587413</v>
      </c>
      <c r="D347" s="2">
        <v>15.58</v>
      </c>
      <c r="E347" s="4">
        <f t="shared" si="36"/>
        <v>15.43</v>
      </c>
      <c r="F347" s="60">
        <f t="shared" si="33"/>
        <v>-1.0174125874125863</v>
      </c>
    </row>
    <row r="348" spans="1:6" x14ac:dyDescent="0.3">
      <c r="A348" s="32">
        <v>43790</v>
      </c>
      <c r="B348" s="4">
        <v>20.61</v>
      </c>
      <c r="C348" s="4">
        <f t="shared" si="35"/>
        <v>14.412587412587413</v>
      </c>
      <c r="D348" s="2">
        <v>15.78</v>
      </c>
      <c r="E348" s="4">
        <f t="shared" si="36"/>
        <v>15.629999999999999</v>
      </c>
      <c r="F348" s="60">
        <f t="shared" si="33"/>
        <v>-1.2174125874125856</v>
      </c>
    </row>
    <row r="349" spans="1:6" x14ac:dyDescent="0.3">
      <c r="A349" s="32">
        <v>43791</v>
      </c>
      <c r="B349" s="4">
        <v>20.61</v>
      </c>
      <c r="C349" s="4">
        <f t="shared" si="35"/>
        <v>14.412587412587413</v>
      </c>
      <c r="D349" s="2">
        <v>15.78</v>
      </c>
      <c r="E349" s="4">
        <f t="shared" si="36"/>
        <v>15.629999999999999</v>
      </c>
      <c r="F349" s="60">
        <f t="shared" si="33"/>
        <v>-1.2174125874125856</v>
      </c>
    </row>
    <row r="350" spans="1:6" x14ac:dyDescent="0.3">
      <c r="A350" s="32">
        <v>43792</v>
      </c>
      <c r="B350" s="4">
        <v>20.61</v>
      </c>
      <c r="C350" s="4">
        <f t="shared" si="35"/>
        <v>14.412587412587413</v>
      </c>
      <c r="D350" s="2">
        <v>15.78</v>
      </c>
      <c r="E350" s="4">
        <f t="shared" si="36"/>
        <v>15.629999999999999</v>
      </c>
      <c r="F350" s="60">
        <f t="shared" si="33"/>
        <v>-1.2174125874125856</v>
      </c>
    </row>
    <row r="351" spans="1:6" x14ac:dyDescent="0.3">
      <c r="A351" s="32">
        <v>43793</v>
      </c>
      <c r="B351" s="4">
        <v>20.61</v>
      </c>
      <c r="C351" s="4">
        <f t="shared" si="35"/>
        <v>14.412587412587413</v>
      </c>
      <c r="D351" s="2">
        <v>15.78</v>
      </c>
      <c r="E351" s="4">
        <f t="shared" si="36"/>
        <v>15.629999999999999</v>
      </c>
      <c r="F351" s="60">
        <f t="shared" si="33"/>
        <v>-1.2174125874125856</v>
      </c>
    </row>
    <row r="352" spans="1:6" x14ac:dyDescent="0.3">
      <c r="A352" s="32">
        <v>43794</v>
      </c>
      <c r="B352" s="4">
        <v>20.61</v>
      </c>
      <c r="C352" s="4">
        <f t="shared" si="35"/>
        <v>14.412587412587413</v>
      </c>
      <c r="D352" s="2">
        <v>15.78</v>
      </c>
      <c r="E352" s="4">
        <f t="shared" si="36"/>
        <v>15.629999999999999</v>
      </c>
      <c r="F352" s="60">
        <f t="shared" si="33"/>
        <v>-1.2174125874125856</v>
      </c>
    </row>
    <row r="353" spans="1:6" x14ac:dyDescent="0.3">
      <c r="A353" s="32">
        <v>43795</v>
      </c>
      <c r="B353" s="4">
        <v>20.61</v>
      </c>
      <c r="C353" s="4">
        <f t="shared" si="35"/>
        <v>14.412587412587413</v>
      </c>
      <c r="D353" s="2">
        <v>15.68</v>
      </c>
      <c r="E353" s="4">
        <f t="shared" si="36"/>
        <v>15.53</v>
      </c>
      <c r="F353" s="60">
        <f t="shared" si="33"/>
        <v>-1.117412587412586</v>
      </c>
    </row>
    <row r="354" spans="1:6" x14ac:dyDescent="0.3">
      <c r="A354" s="32">
        <v>43796</v>
      </c>
      <c r="B354" s="4">
        <v>20.61</v>
      </c>
      <c r="C354" s="4">
        <f t="shared" si="35"/>
        <v>14.412587412587413</v>
      </c>
      <c r="D354" s="2">
        <v>15.78</v>
      </c>
      <c r="E354" s="4">
        <f t="shared" si="36"/>
        <v>15.629999999999999</v>
      </c>
      <c r="F354" s="60">
        <f t="shared" si="33"/>
        <v>-1.2174125874125856</v>
      </c>
    </row>
    <row r="355" spans="1:6" x14ac:dyDescent="0.3">
      <c r="A355" s="32">
        <v>43797</v>
      </c>
      <c r="B355" s="4">
        <v>20.61</v>
      </c>
      <c r="C355" s="4">
        <f t="shared" si="35"/>
        <v>14.412587412587413</v>
      </c>
      <c r="D355" s="2">
        <v>15.78</v>
      </c>
      <c r="E355" s="4">
        <f t="shared" si="36"/>
        <v>15.629999999999999</v>
      </c>
      <c r="F355" s="60">
        <f t="shared" si="33"/>
        <v>-1.2174125874125856</v>
      </c>
    </row>
    <row r="356" spans="1:6" x14ac:dyDescent="0.3">
      <c r="A356" s="32">
        <v>43798</v>
      </c>
      <c r="B356" s="4">
        <v>20.61</v>
      </c>
      <c r="C356" s="4">
        <f t="shared" si="35"/>
        <v>14.412587412587413</v>
      </c>
      <c r="D356" s="2">
        <v>15.78</v>
      </c>
      <c r="E356" s="4">
        <f t="shared" si="36"/>
        <v>15.629999999999999</v>
      </c>
      <c r="F356" s="60">
        <f t="shared" si="33"/>
        <v>-1.2174125874125856</v>
      </c>
    </row>
    <row r="357" spans="1:6" ht="13.5" thickBot="1" x14ac:dyDescent="0.35">
      <c r="A357" s="34">
        <v>43799</v>
      </c>
      <c r="B357" s="10">
        <v>20.61</v>
      </c>
      <c r="C357" s="4">
        <f t="shared" si="35"/>
        <v>14.412587412587413</v>
      </c>
      <c r="D357" s="9">
        <v>15.78</v>
      </c>
      <c r="E357" s="10">
        <f t="shared" si="36"/>
        <v>15.629999999999999</v>
      </c>
      <c r="F357" s="61">
        <f t="shared" si="33"/>
        <v>-1.2174125874125856</v>
      </c>
    </row>
    <row r="358" spans="1:6" x14ac:dyDescent="0.3">
      <c r="A358" s="36" t="s">
        <v>12</v>
      </c>
      <c r="B358" s="6">
        <f t="shared" ref="B358:E358" si="37">AVERAGE(B328:B357)</f>
        <v>20.61000000000001</v>
      </c>
      <c r="C358" s="6">
        <f t="shared" si="37"/>
        <v>14.412587412587413</v>
      </c>
      <c r="D358" s="6">
        <f t="shared" si="37"/>
        <v>15.736666666666656</v>
      </c>
      <c r="E358" s="6">
        <f t="shared" si="37"/>
        <v>15.586666666666664</v>
      </c>
      <c r="F358" s="62">
        <f t="shared" si="33"/>
        <v>-1.1740792540792508</v>
      </c>
    </row>
    <row r="359" spans="1:6" x14ac:dyDescent="0.3">
      <c r="F359" s="58"/>
    </row>
    <row r="360" spans="1:6" x14ac:dyDescent="0.3">
      <c r="A360" s="32">
        <v>43800</v>
      </c>
      <c r="B360" s="4">
        <v>20.61</v>
      </c>
      <c r="C360" s="4">
        <f t="shared" ref="C360:C390" si="38">B360/1.43</f>
        <v>14.412587412587413</v>
      </c>
      <c r="D360" s="2">
        <v>15.78</v>
      </c>
      <c r="E360" s="4">
        <f>D360-0.15</f>
        <v>15.629999999999999</v>
      </c>
      <c r="F360" s="60">
        <f t="shared" si="33"/>
        <v>-1.2174125874125856</v>
      </c>
    </row>
    <row r="361" spans="1:6" x14ac:dyDescent="0.3">
      <c r="A361" s="32">
        <v>43801</v>
      </c>
      <c r="B361" s="4">
        <v>20.61</v>
      </c>
      <c r="C361" s="4">
        <f t="shared" si="38"/>
        <v>14.412587412587413</v>
      </c>
      <c r="D361" s="2">
        <v>15.68</v>
      </c>
      <c r="E361" s="4">
        <f t="shared" ref="E361:E390" si="39">D361-0.15</f>
        <v>15.53</v>
      </c>
      <c r="F361" s="60">
        <f t="shared" si="33"/>
        <v>-1.117412587412586</v>
      </c>
    </row>
    <row r="362" spans="1:6" x14ac:dyDescent="0.3">
      <c r="A362" s="32">
        <v>43802</v>
      </c>
      <c r="B362" s="4">
        <v>20.61</v>
      </c>
      <c r="C362" s="4">
        <f t="shared" si="38"/>
        <v>14.412587412587413</v>
      </c>
      <c r="D362" s="2">
        <v>15.58</v>
      </c>
      <c r="E362" s="4">
        <f t="shared" si="39"/>
        <v>15.43</v>
      </c>
      <c r="F362" s="60">
        <f t="shared" si="33"/>
        <v>-1.0174125874125863</v>
      </c>
    </row>
    <row r="363" spans="1:6" x14ac:dyDescent="0.3">
      <c r="A363" s="32">
        <v>43803</v>
      </c>
      <c r="B363" s="4">
        <v>20.61</v>
      </c>
      <c r="C363" s="4">
        <f t="shared" si="38"/>
        <v>14.412587412587413</v>
      </c>
      <c r="D363" s="2">
        <v>15.48</v>
      </c>
      <c r="E363" s="4">
        <f t="shared" si="39"/>
        <v>15.33</v>
      </c>
      <c r="F363" s="60">
        <f t="shared" si="33"/>
        <v>-0.91741258741258669</v>
      </c>
    </row>
    <row r="364" spans="1:6" x14ac:dyDescent="0.3">
      <c r="A364" s="32">
        <v>43804</v>
      </c>
      <c r="B364" s="4">
        <v>20.61</v>
      </c>
      <c r="C364" s="4">
        <f t="shared" si="38"/>
        <v>14.412587412587413</v>
      </c>
      <c r="D364" s="2">
        <v>15.58</v>
      </c>
      <c r="E364" s="4">
        <f t="shared" si="39"/>
        <v>15.43</v>
      </c>
      <c r="F364" s="60">
        <f t="shared" si="33"/>
        <v>-1.0174125874125863</v>
      </c>
    </row>
    <row r="365" spans="1:6" x14ac:dyDescent="0.3">
      <c r="A365" s="32">
        <v>43805</v>
      </c>
      <c r="B365" s="4">
        <v>20.61</v>
      </c>
      <c r="C365" s="4">
        <f t="shared" si="38"/>
        <v>14.412587412587413</v>
      </c>
      <c r="D365" s="2">
        <v>15.58</v>
      </c>
      <c r="E365" s="4">
        <f t="shared" si="39"/>
        <v>15.43</v>
      </c>
      <c r="F365" s="60">
        <f t="shared" si="33"/>
        <v>-1.0174125874125863</v>
      </c>
    </row>
    <row r="366" spans="1:6" x14ac:dyDescent="0.3">
      <c r="A366" s="32">
        <v>43806</v>
      </c>
      <c r="B366" s="4">
        <v>20.61</v>
      </c>
      <c r="C366" s="4">
        <f t="shared" si="38"/>
        <v>14.412587412587413</v>
      </c>
      <c r="D366" s="2">
        <v>15.58</v>
      </c>
      <c r="E366" s="4">
        <f t="shared" si="39"/>
        <v>15.43</v>
      </c>
      <c r="F366" s="60">
        <f t="shared" si="33"/>
        <v>-1.0174125874125863</v>
      </c>
    </row>
    <row r="367" spans="1:6" x14ac:dyDescent="0.3">
      <c r="A367" s="32">
        <v>43807</v>
      </c>
      <c r="B367" s="4">
        <v>20.61</v>
      </c>
      <c r="C367" s="4">
        <f t="shared" si="38"/>
        <v>14.412587412587413</v>
      </c>
      <c r="D367" s="2">
        <v>15.58</v>
      </c>
      <c r="E367" s="4">
        <f t="shared" si="39"/>
        <v>15.43</v>
      </c>
      <c r="F367" s="60">
        <f t="shared" si="33"/>
        <v>-1.0174125874125863</v>
      </c>
    </row>
    <row r="368" spans="1:6" x14ac:dyDescent="0.3">
      <c r="A368" s="32">
        <v>43808</v>
      </c>
      <c r="B368" s="4">
        <v>20.61</v>
      </c>
      <c r="C368" s="4">
        <f t="shared" si="38"/>
        <v>14.412587412587413</v>
      </c>
      <c r="D368" s="2">
        <v>15.68</v>
      </c>
      <c r="E368" s="4">
        <f t="shared" si="39"/>
        <v>15.53</v>
      </c>
      <c r="F368" s="60">
        <f t="shared" si="33"/>
        <v>-1.117412587412586</v>
      </c>
    </row>
    <row r="369" spans="1:6" x14ac:dyDescent="0.3">
      <c r="A369" s="32">
        <v>43809</v>
      </c>
      <c r="B369" s="4">
        <v>20.61</v>
      </c>
      <c r="C369" s="4">
        <f t="shared" si="38"/>
        <v>14.412587412587413</v>
      </c>
      <c r="D369" s="2">
        <v>15.68</v>
      </c>
      <c r="E369" s="4">
        <f t="shared" si="39"/>
        <v>15.53</v>
      </c>
      <c r="F369" s="60">
        <f t="shared" si="33"/>
        <v>-1.117412587412586</v>
      </c>
    </row>
    <row r="370" spans="1:6" x14ac:dyDescent="0.3">
      <c r="A370" s="32">
        <v>43810</v>
      </c>
      <c r="B370" s="4">
        <v>20.61</v>
      </c>
      <c r="C370" s="4">
        <f t="shared" si="38"/>
        <v>14.412587412587413</v>
      </c>
      <c r="D370" s="2">
        <v>15.68</v>
      </c>
      <c r="E370" s="4">
        <f t="shared" si="39"/>
        <v>15.53</v>
      </c>
      <c r="F370" s="60">
        <f t="shared" si="33"/>
        <v>-1.117412587412586</v>
      </c>
    </row>
    <row r="371" spans="1:6" x14ac:dyDescent="0.3">
      <c r="A371" s="32">
        <v>43811</v>
      </c>
      <c r="B371" s="4">
        <v>20.61</v>
      </c>
      <c r="C371" s="4">
        <f t="shared" si="38"/>
        <v>14.412587412587413</v>
      </c>
      <c r="D371" s="2">
        <v>15.58</v>
      </c>
      <c r="E371" s="4">
        <f t="shared" si="39"/>
        <v>15.43</v>
      </c>
      <c r="F371" s="60">
        <f t="shared" si="33"/>
        <v>-1.0174125874125863</v>
      </c>
    </row>
    <row r="372" spans="1:6" x14ac:dyDescent="0.3">
      <c r="A372" s="32">
        <v>43812</v>
      </c>
      <c r="B372" s="4">
        <v>20.61</v>
      </c>
      <c r="C372" s="4">
        <f t="shared" si="38"/>
        <v>14.412587412587413</v>
      </c>
      <c r="D372" s="2">
        <v>15.58</v>
      </c>
      <c r="E372" s="4">
        <f t="shared" si="39"/>
        <v>15.43</v>
      </c>
      <c r="F372" s="60">
        <f t="shared" si="33"/>
        <v>-1.0174125874125863</v>
      </c>
    </row>
    <row r="373" spans="1:6" x14ac:dyDescent="0.3">
      <c r="A373" s="32">
        <v>43813</v>
      </c>
      <c r="B373" s="4">
        <v>20.61</v>
      </c>
      <c r="C373" s="4">
        <f t="shared" si="38"/>
        <v>14.412587412587413</v>
      </c>
      <c r="D373" s="2">
        <v>15.58</v>
      </c>
      <c r="E373" s="4">
        <f t="shared" si="39"/>
        <v>15.43</v>
      </c>
      <c r="F373" s="60">
        <f t="shared" si="33"/>
        <v>-1.0174125874125863</v>
      </c>
    </row>
    <row r="374" spans="1:6" x14ac:dyDescent="0.3">
      <c r="A374" s="32">
        <v>43814</v>
      </c>
      <c r="B374" s="4">
        <v>20.61</v>
      </c>
      <c r="C374" s="4">
        <f t="shared" si="38"/>
        <v>14.412587412587413</v>
      </c>
      <c r="D374" s="2">
        <v>15.58</v>
      </c>
      <c r="E374" s="4">
        <f t="shared" si="39"/>
        <v>15.43</v>
      </c>
      <c r="F374" s="60">
        <f t="shared" si="33"/>
        <v>-1.0174125874125863</v>
      </c>
    </row>
    <row r="375" spans="1:6" x14ac:dyDescent="0.3">
      <c r="A375" s="32">
        <v>43815</v>
      </c>
      <c r="B375" s="4">
        <v>20.61</v>
      </c>
      <c r="C375" s="4">
        <f t="shared" si="38"/>
        <v>14.412587412587413</v>
      </c>
      <c r="D375" s="2">
        <v>15.58</v>
      </c>
      <c r="E375" s="4">
        <f t="shared" si="39"/>
        <v>15.43</v>
      </c>
      <c r="F375" s="60">
        <f t="shared" si="33"/>
        <v>-1.0174125874125863</v>
      </c>
    </row>
    <row r="376" spans="1:6" x14ac:dyDescent="0.3">
      <c r="A376" s="32">
        <v>43816</v>
      </c>
      <c r="B376" s="4">
        <v>20.61</v>
      </c>
      <c r="C376" s="4">
        <f t="shared" si="38"/>
        <v>14.412587412587413</v>
      </c>
      <c r="D376" s="2">
        <v>15.68</v>
      </c>
      <c r="E376" s="4">
        <f t="shared" si="39"/>
        <v>15.53</v>
      </c>
      <c r="F376" s="60">
        <f t="shared" si="33"/>
        <v>-1.117412587412586</v>
      </c>
    </row>
    <row r="377" spans="1:6" x14ac:dyDescent="0.3">
      <c r="A377" s="32">
        <v>43817</v>
      </c>
      <c r="B377" s="4">
        <v>20.61</v>
      </c>
      <c r="C377" s="4">
        <f t="shared" si="38"/>
        <v>14.412587412587413</v>
      </c>
      <c r="D377" s="2">
        <v>15.68</v>
      </c>
      <c r="E377" s="4">
        <f t="shared" si="39"/>
        <v>15.53</v>
      </c>
      <c r="F377" s="60">
        <f t="shared" si="33"/>
        <v>-1.117412587412586</v>
      </c>
    </row>
    <row r="378" spans="1:6" x14ac:dyDescent="0.3">
      <c r="A378" s="32">
        <v>43818</v>
      </c>
      <c r="B378" s="4">
        <v>20.61</v>
      </c>
      <c r="C378" s="4">
        <f t="shared" si="38"/>
        <v>14.412587412587413</v>
      </c>
      <c r="D378" s="2">
        <v>15.68</v>
      </c>
      <c r="E378" s="4">
        <f t="shared" si="39"/>
        <v>15.53</v>
      </c>
      <c r="F378" s="60">
        <f t="shared" si="33"/>
        <v>-1.117412587412586</v>
      </c>
    </row>
    <row r="379" spans="1:6" x14ac:dyDescent="0.3">
      <c r="A379" s="32">
        <v>43819</v>
      </c>
      <c r="B379" s="4">
        <v>20.61</v>
      </c>
      <c r="C379" s="4">
        <f t="shared" si="38"/>
        <v>14.412587412587413</v>
      </c>
      <c r="D379" s="2">
        <v>15.78</v>
      </c>
      <c r="E379" s="4">
        <f t="shared" si="39"/>
        <v>15.629999999999999</v>
      </c>
      <c r="F379" s="60">
        <f t="shared" si="33"/>
        <v>-1.2174125874125856</v>
      </c>
    </row>
    <row r="380" spans="1:6" x14ac:dyDescent="0.3">
      <c r="A380" s="32">
        <v>43820</v>
      </c>
      <c r="B380" s="4">
        <v>20.61</v>
      </c>
      <c r="C380" s="4">
        <f t="shared" si="38"/>
        <v>14.412587412587413</v>
      </c>
      <c r="D380" s="2">
        <v>15.78</v>
      </c>
      <c r="E380" s="4">
        <f t="shared" si="39"/>
        <v>15.629999999999999</v>
      </c>
      <c r="F380" s="60">
        <f t="shared" si="33"/>
        <v>-1.2174125874125856</v>
      </c>
    </row>
    <row r="381" spans="1:6" x14ac:dyDescent="0.3">
      <c r="A381" s="32">
        <v>43821</v>
      </c>
      <c r="B381" s="4">
        <v>20.61</v>
      </c>
      <c r="C381" s="4">
        <f t="shared" si="38"/>
        <v>14.412587412587413</v>
      </c>
      <c r="D381" s="2">
        <v>15.78</v>
      </c>
      <c r="E381" s="4">
        <f t="shared" si="39"/>
        <v>15.629999999999999</v>
      </c>
      <c r="F381" s="60">
        <f t="shared" si="33"/>
        <v>-1.2174125874125856</v>
      </c>
    </row>
    <row r="382" spans="1:6" x14ac:dyDescent="0.3">
      <c r="A382" s="32">
        <v>43822</v>
      </c>
      <c r="B382" s="4">
        <v>20.61</v>
      </c>
      <c r="C382" s="4">
        <f t="shared" si="38"/>
        <v>14.412587412587413</v>
      </c>
      <c r="D382" s="2">
        <v>15.78</v>
      </c>
      <c r="E382" s="4">
        <f t="shared" si="39"/>
        <v>15.629999999999999</v>
      </c>
      <c r="F382" s="60">
        <f t="shared" si="33"/>
        <v>-1.2174125874125856</v>
      </c>
    </row>
    <row r="383" spans="1:6" x14ac:dyDescent="0.3">
      <c r="A383" s="32">
        <v>43823</v>
      </c>
      <c r="B383" s="4">
        <v>20.61</v>
      </c>
      <c r="C383" s="4">
        <f t="shared" si="38"/>
        <v>14.412587412587413</v>
      </c>
      <c r="D383" s="2">
        <v>15.78</v>
      </c>
      <c r="E383" s="4">
        <f t="shared" si="39"/>
        <v>15.629999999999999</v>
      </c>
      <c r="F383" s="60">
        <f t="shared" si="33"/>
        <v>-1.2174125874125856</v>
      </c>
    </row>
    <row r="384" spans="1:6" x14ac:dyDescent="0.3">
      <c r="A384" s="32">
        <v>43824</v>
      </c>
      <c r="B384" s="4">
        <v>20.61</v>
      </c>
      <c r="C384" s="4">
        <f t="shared" si="38"/>
        <v>14.412587412587413</v>
      </c>
      <c r="D384" s="2">
        <v>15.78</v>
      </c>
      <c r="E384" s="4">
        <f t="shared" si="39"/>
        <v>15.629999999999999</v>
      </c>
      <c r="F384" s="60">
        <f t="shared" si="33"/>
        <v>-1.2174125874125856</v>
      </c>
    </row>
    <row r="385" spans="1:7" x14ac:dyDescent="0.3">
      <c r="A385" s="32">
        <v>43825</v>
      </c>
      <c r="B385" s="4">
        <v>20.61</v>
      </c>
      <c r="C385" s="4">
        <f t="shared" si="38"/>
        <v>14.412587412587413</v>
      </c>
      <c r="D385" s="2">
        <v>15.78</v>
      </c>
      <c r="E385" s="4">
        <f t="shared" si="39"/>
        <v>15.629999999999999</v>
      </c>
      <c r="F385" s="60">
        <f t="shared" si="33"/>
        <v>-1.2174125874125856</v>
      </c>
    </row>
    <row r="386" spans="1:7" x14ac:dyDescent="0.3">
      <c r="A386" s="32">
        <v>43826</v>
      </c>
      <c r="B386" s="4">
        <v>20.61</v>
      </c>
      <c r="C386" s="4">
        <f t="shared" si="38"/>
        <v>14.412587412587413</v>
      </c>
      <c r="D386" s="2">
        <v>15.88</v>
      </c>
      <c r="E386" s="4">
        <f t="shared" si="39"/>
        <v>15.73</v>
      </c>
      <c r="F386" s="60">
        <f t="shared" si="33"/>
        <v>-1.317412587412587</v>
      </c>
    </row>
    <row r="387" spans="1:7" x14ac:dyDescent="0.3">
      <c r="A387" s="32">
        <v>43827</v>
      </c>
      <c r="B387" s="4">
        <v>20.61</v>
      </c>
      <c r="C387" s="4">
        <f t="shared" si="38"/>
        <v>14.412587412587413</v>
      </c>
      <c r="D387" s="2">
        <v>15.88</v>
      </c>
      <c r="E387" s="4">
        <f t="shared" si="39"/>
        <v>15.73</v>
      </c>
      <c r="F387" s="60">
        <f t="shared" si="33"/>
        <v>-1.317412587412587</v>
      </c>
    </row>
    <row r="388" spans="1:7" x14ac:dyDescent="0.3">
      <c r="A388" s="32">
        <v>43828</v>
      </c>
      <c r="B388" s="4">
        <v>20.61</v>
      </c>
      <c r="C388" s="4">
        <f t="shared" si="38"/>
        <v>14.412587412587413</v>
      </c>
      <c r="D388" s="2">
        <v>15.88</v>
      </c>
      <c r="E388" s="4">
        <f t="shared" si="39"/>
        <v>15.73</v>
      </c>
      <c r="F388" s="60">
        <f t="shared" si="33"/>
        <v>-1.317412587412587</v>
      </c>
    </row>
    <row r="389" spans="1:7" x14ac:dyDescent="0.3">
      <c r="A389" s="32">
        <v>43829</v>
      </c>
      <c r="B389" s="4">
        <v>20.61</v>
      </c>
      <c r="C389" s="4">
        <f t="shared" si="38"/>
        <v>14.412587412587413</v>
      </c>
      <c r="D389" s="2">
        <v>15.88</v>
      </c>
      <c r="E389" s="4">
        <f t="shared" si="39"/>
        <v>15.73</v>
      </c>
      <c r="F389" s="60">
        <f t="shared" ref="F389:F391" si="40">C389-E389</f>
        <v>-1.317412587412587</v>
      </c>
    </row>
    <row r="390" spans="1:7" ht="13.5" thickBot="1" x14ac:dyDescent="0.35">
      <c r="A390" s="34">
        <v>43830</v>
      </c>
      <c r="B390" s="35">
        <v>20.61</v>
      </c>
      <c r="C390" s="10">
        <f t="shared" si="38"/>
        <v>14.412587412587413</v>
      </c>
      <c r="D390" s="9">
        <v>15.88</v>
      </c>
      <c r="E390" s="10">
        <f t="shared" si="39"/>
        <v>15.73</v>
      </c>
      <c r="F390" s="61">
        <f t="shared" si="40"/>
        <v>-1.317412587412587</v>
      </c>
    </row>
    <row r="391" spans="1:7" x14ac:dyDescent="0.3">
      <c r="A391" s="36" t="s">
        <v>13</v>
      </c>
      <c r="B391" s="6">
        <f t="shared" ref="B391:D391" si="41">AVERAGE(B360:B390)</f>
        <v>20.61000000000001</v>
      </c>
      <c r="C391" s="6">
        <f t="shared" si="41"/>
        <v>14.412587412587413</v>
      </c>
      <c r="D391" s="6">
        <f t="shared" si="41"/>
        <v>15.699354838709672</v>
      </c>
      <c r="E391" s="6">
        <f>AVERAGE(E360:E390)</f>
        <v>15.549354838709679</v>
      </c>
      <c r="F391" s="62">
        <f t="shared" si="40"/>
        <v>-1.1367674261222653</v>
      </c>
    </row>
    <row r="392" spans="1:7" x14ac:dyDescent="0.3">
      <c r="B392" s="31"/>
      <c r="C392" s="27"/>
      <c r="D392" s="27"/>
      <c r="E392" s="27"/>
    </row>
    <row r="393" spans="1:7" x14ac:dyDescent="0.3">
      <c r="A393" s="70" t="s">
        <v>39</v>
      </c>
      <c r="B393" s="71"/>
      <c r="C393" s="72"/>
      <c r="D393" s="72"/>
      <c r="E393" s="73"/>
      <c r="F393" s="74">
        <f>(F35+F65+F98+F130+F163+F195+F228+F261+F293+F326+F358+F391)/12</f>
        <v>-1.3302490288982189</v>
      </c>
      <c r="G393" s="64"/>
    </row>
  </sheetData>
  <mergeCells count="5">
    <mergeCell ref="F2:F3"/>
    <mergeCell ref="A2:A3"/>
    <mergeCell ref="B2:C2"/>
    <mergeCell ref="D2:E2"/>
    <mergeCell ref="A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3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ColWidth="8.7265625" defaultRowHeight="13" x14ac:dyDescent="0.3"/>
  <cols>
    <col min="1" max="1" width="15.54296875" style="31" customWidth="1"/>
    <col min="2" max="2" width="10.54296875" style="31" customWidth="1"/>
    <col min="3" max="5" width="10.54296875" style="27" customWidth="1"/>
    <col min="6" max="6" width="10.54296875" style="29" customWidth="1"/>
    <col min="7" max="16384" width="8.7265625" style="29"/>
  </cols>
  <sheetData>
    <row r="1" spans="1:7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ht="12.75" customHeight="1" x14ac:dyDescent="0.3">
      <c r="A2" s="118" t="s">
        <v>0</v>
      </c>
      <c r="B2" s="120" t="s">
        <v>1</v>
      </c>
      <c r="C2" s="121"/>
      <c r="D2" s="120" t="s">
        <v>33</v>
      </c>
      <c r="E2" s="121"/>
      <c r="F2" s="125" t="s">
        <v>45</v>
      </c>
    </row>
    <row r="3" spans="1:7" ht="60" customHeight="1" x14ac:dyDescent="0.3">
      <c r="A3" s="119"/>
      <c r="B3" s="57" t="s">
        <v>31</v>
      </c>
      <c r="C3" s="57" t="s">
        <v>32</v>
      </c>
      <c r="D3" s="57" t="s">
        <v>42</v>
      </c>
      <c r="E3" s="57" t="s">
        <v>43</v>
      </c>
      <c r="F3" s="126"/>
    </row>
    <row r="4" spans="1:7" x14ac:dyDescent="0.3">
      <c r="A4" s="32">
        <v>43101</v>
      </c>
      <c r="B4" s="33">
        <v>18.89</v>
      </c>
      <c r="C4" s="4">
        <f>B4/1.43</f>
        <v>13.20979020979021</v>
      </c>
      <c r="D4" s="2">
        <v>14.76</v>
      </c>
      <c r="E4" s="4">
        <f>D4-0.15</f>
        <v>14.61</v>
      </c>
      <c r="F4" s="60">
        <f>C4-E4</f>
        <v>-1.4002097902097894</v>
      </c>
    </row>
    <row r="5" spans="1:7" x14ac:dyDescent="0.3">
      <c r="A5" s="32">
        <v>43102</v>
      </c>
      <c r="B5" s="33">
        <v>18.89</v>
      </c>
      <c r="C5" s="4">
        <f t="shared" ref="C5:C34" si="0">B5/1.43</f>
        <v>13.20979020979021</v>
      </c>
      <c r="D5" s="2">
        <v>14.76</v>
      </c>
      <c r="E5" s="4">
        <f t="shared" ref="E5:E34" si="1">D5-0.15</f>
        <v>14.61</v>
      </c>
      <c r="F5" s="60">
        <f t="shared" ref="F5:F68" si="2">C5-E5</f>
        <v>-1.4002097902097894</v>
      </c>
    </row>
    <row r="6" spans="1:7" x14ac:dyDescent="0.3">
      <c r="A6" s="32">
        <v>43103</v>
      </c>
      <c r="B6" s="33">
        <v>18.89</v>
      </c>
      <c r="C6" s="4">
        <f t="shared" si="0"/>
        <v>13.20979020979021</v>
      </c>
      <c r="D6" s="2">
        <v>14.76</v>
      </c>
      <c r="E6" s="4">
        <f t="shared" si="1"/>
        <v>14.61</v>
      </c>
      <c r="F6" s="60">
        <f t="shared" si="2"/>
        <v>-1.4002097902097894</v>
      </c>
    </row>
    <row r="7" spans="1:7" x14ac:dyDescent="0.3">
      <c r="A7" s="32">
        <v>43104</v>
      </c>
      <c r="B7" s="33">
        <v>18.89</v>
      </c>
      <c r="C7" s="4">
        <f t="shared" si="0"/>
        <v>13.20979020979021</v>
      </c>
      <c r="D7" s="2">
        <v>14.76</v>
      </c>
      <c r="E7" s="4">
        <f t="shared" si="1"/>
        <v>14.61</v>
      </c>
      <c r="F7" s="60">
        <f t="shared" si="2"/>
        <v>-1.4002097902097894</v>
      </c>
    </row>
    <row r="8" spans="1:7" x14ac:dyDescent="0.3">
      <c r="A8" s="32">
        <v>43105</v>
      </c>
      <c r="B8" s="33">
        <v>18.89</v>
      </c>
      <c r="C8" s="4">
        <f t="shared" si="0"/>
        <v>13.20979020979021</v>
      </c>
      <c r="D8" s="2">
        <v>14.76</v>
      </c>
      <c r="E8" s="4">
        <f t="shared" si="1"/>
        <v>14.61</v>
      </c>
      <c r="F8" s="60">
        <f t="shared" si="2"/>
        <v>-1.4002097902097894</v>
      </c>
    </row>
    <row r="9" spans="1:7" x14ac:dyDescent="0.3">
      <c r="A9" s="32">
        <v>43106</v>
      </c>
      <c r="B9" s="33">
        <v>18.89</v>
      </c>
      <c r="C9" s="4">
        <f t="shared" si="0"/>
        <v>13.20979020979021</v>
      </c>
      <c r="D9" s="2">
        <v>14.76</v>
      </c>
      <c r="E9" s="4">
        <f t="shared" si="1"/>
        <v>14.61</v>
      </c>
      <c r="F9" s="60">
        <f t="shared" si="2"/>
        <v>-1.4002097902097894</v>
      </c>
    </row>
    <row r="10" spans="1:7" x14ac:dyDescent="0.3">
      <c r="A10" s="32">
        <v>43107</v>
      </c>
      <c r="B10" s="33">
        <v>18.89</v>
      </c>
      <c r="C10" s="4">
        <f t="shared" si="0"/>
        <v>13.20979020979021</v>
      </c>
      <c r="D10" s="2">
        <v>14.76</v>
      </c>
      <c r="E10" s="4">
        <f t="shared" si="1"/>
        <v>14.61</v>
      </c>
      <c r="F10" s="60">
        <f t="shared" si="2"/>
        <v>-1.4002097902097894</v>
      </c>
    </row>
    <row r="11" spans="1:7" x14ac:dyDescent="0.3">
      <c r="A11" s="32">
        <v>43108</v>
      </c>
      <c r="B11" s="33">
        <v>18.89</v>
      </c>
      <c r="C11" s="4">
        <f t="shared" si="0"/>
        <v>13.20979020979021</v>
      </c>
      <c r="D11" s="2">
        <v>14.76</v>
      </c>
      <c r="E11" s="4">
        <f t="shared" si="1"/>
        <v>14.61</v>
      </c>
      <c r="F11" s="60">
        <f t="shared" si="2"/>
        <v>-1.4002097902097894</v>
      </c>
    </row>
    <row r="12" spans="1:7" x14ac:dyDescent="0.3">
      <c r="A12" s="32">
        <v>43109</v>
      </c>
      <c r="B12" s="33">
        <v>18.89</v>
      </c>
      <c r="C12" s="4">
        <f t="shared" si="0"/>
        <v>13.20979020979021</v>
      </c>
      <c r="D12" s="2">
        <v>14.76</v>
      </c>
      <c r="E12" s="4">
        <f t="shared" si="1"/>
        <v>14.61</v>
      </c>
      <c r="F12" s="60">
        <f t="shared" si="2"/>
        <v>-1.4002097902097894</v>
      </c>
    </row>
    <row r="13" spans="1:7" x14ac:dyDescent="0.3">
      <c r="A13" s="32">
        <v>43110</v>
      </c>
      <c r="B13" s="33">
        <v>18.89</v>
      </c>
      <c r="C13" s="4">
        <f t="shared" si="0"/>
        <v>13.20979020979021</v>
      </c>
      <c r="D13" s="2">
        <v>14.86</v>
      </c>
      <c r="E13" s="4">
        <f t="shared" si="1"/>
        <v>14.709999999999999</v>
      </c>
      <c r="F13" s="60">
        <f t="shared" si="2"/>
        <v>-1.5002097902097891</v>
      </c>
    </row>
    <row r="14" spans="1:7" x14ac:dyDescent="0.3">
      <c r="A14" s="32">
        <v>43111</v>
      </c>
      <c r="B14" s="33">
        <v>18.89</v>
      </c>
      <c r="C14" s="4">
        <f t="shared" si="0"/>
        <v>13.20979020979021</v>
      </c>
      <c r="D14" s="2">
        <v>14.86</v>
      </c>
      <c r="E14" s="4">
        <f t="shared" si="1"/>
        <v>14.709999999999999</v>
      </c>
      <c r="F14" s="60">
        <f t="shared" si="2"/>
        <v>-1.5002097902097891</v>
      </c>
    </row>
    <row r="15" spans="1:7" x14ac:dyDescent="0.3">
      <c r="A15" s="32">
        <v>43112</v>
      </c>
      <c r="B15" s="33">
        <v>18.89</v>
      </c>
      <c r="C15" s="4">
        <f t="shared" si="0"/>
        <v>13.20979020979021</v>
      </c>
      <c r="D15" s="2">
        <v>14.86</v>
      </c>
      <c r="E15" s="4">
        <f t="shared" si="1"/>
        <v>14.709999999999999</v>
      </c>
      <c r="F15" s="60">
        <f t="shared" si="2"/>
        <v>-1.5002097902097891</v>
      </c>
    </row>
    <row r="16" spans="1:7" x14ac:dyDescent="0.3">
      <c r="A16" s="32">
        <v>43113</v>
      </c>
      <c r="B16" s="33">
        <v>18.89</v>
      </c>
      <c r="C16" s="4">
        <f t="shared" si="0"/>
        <v>13.20979020979021</v>
      </c>
      <c r="D16" s="2">
        <v>14.86</v>
      </c>
      <c r="E16" s="4">
        <f t="shared" si="1"/>
        <v>14.709999999999999</v>
      </c>
      <c r="F16" s="60">
        <f t="shared" si="2"/>
        <v>-1.5002097902097891</v>
      </c>
    </row>
    <row r="17" spans="1:6" x14ac:dyDescent="0.3">
      <c r="A17" s="32">
        <v>43114</v>
      </c>
      <c r="B17" s="33">
        <v>18.89</v>
      </c>
      <c r="C17" s="4">
        <f t="shared" si="0"/>
        <v>13.20979020979021</v>
      </c>
      <c r="D17" s="2">
        <v>14.86</v>
      </c>
      <c r="E17" s="4">
        <f t="shared" si="1"/>
        <v>14.709999999999999</v>
      </c>
      <c r="F17" s="60">
        <f t="shared" si="2"/>
        <v>-1.5002097902097891</v>
      </c>
    </row>
    <row r="18" spans="1:6" x14ac:dyDescent="0.3">
      <c r="A18" s="32">
        <v>43115</v>
      </c>
      <c r="B18" s="33">
        <v>18.89</v>
      </c>
      <c r="C18" s="4">
        <f t="shared" si="0"/>
        <v>13.20979020979021</v>
      </c>
      <c r="D18" s="2">
        <v>14.86</v>
      </c>
      <c r="E18" s="4">
        <f t="shared" si="1"/>
        <v>14.709999999999999</v>
      </c>
      <c r="F18" s="60">
        <f t="shared" si="2"/>
        <v>-1.5002097902097891</v>
      </c>
    </row>
    <row r="19" spans="1:6" x14ac:dyDescent="0.3">
      <c r="A19" s="32">
        <v>43116</v>
      </c>
      <c r="B19" s="33">
        <v>18.89</v>
      </c>
      <c r="C19" s="4">
        <f t="shared" si="0"/>
        <v>13.20979020979021</v>
      </c>
      <c r="D19" s="2">
        <v>14.86</v>
      </c>
      <c r="E19" s="4">
        <f t="shared" si="1"/>
        <v>14.709999999999999</v>
      </c>
      <c r="F19" s="60">
        <f t="shared" si="2"/>
        <v>-1.5002097902097891</v>
      </c>
    </row>
    <row r="20" spans="1:6" x14ac:dyDescent="0.3">
      <c r="A20" s="32">
        <v>43117</v>
      </c>
      <c r="B20" s="33">
        <v>18.89</v>
      </c>
      <c r="C20" s="4">
        <f t="shared" si="0"/>
        <v>13.20979020979021</v>
      </c>
      <c r="D20" s="2">
        <v>14.86</v>
      </c>
      <c r="E20" s="4">
        <f t="shared" si="1"/>
        <v>14.709999999999999</v>
      </c>
      <c r="F20" s="60">
        <f t="shared" si="2"/>
        <v>-1.5002097902097891</v>
      </c>
    </row>
    <row r="21" spans="1:6" x14ac:dyDescent="0.3">
      <c r="A21" s="32">
        <v>43118</v>
      </c>
      <c r="B21" s="33">
        <v>18.89</v>
      </c>
      <c r="C21" s="4">
        <f t="shared" si="0"/>
        <v>13.20979020979021</v>
      </c>
      <c r="D21" s="2">
        <v>14.86</v>
      </c>
      <c r="E21" s="4">
        <f t="shared" si="1"/>
        <v>14.709999999999999</v>
      </c>
      <c r="F21" s="60">
        <f t="shared" si="2"/>
        <v>-1.5002097902097891</v>
      </c>
    </row>
    <row r="22" spans="1:6" x14ac:dyDescent="0.3">
      <c r="A22" s="32">
        <v>43119</v>
      </c>
      <c r="B22" s="33">
        <v>18.89</v>
      </c>
      <c r="C22" s="4">
        <f t="shared" si="0"/>
        <v>13.20979020979021</v>
      </c>
      <c r="D22" s="2">
        <v>14.86</v>
      </c>
      <c r="E22" s="4">
        <f t="shared" si="1"/>
        <v>14.709999999999999</v>
      </c>
      <c r="F22" s="60">
        <f t="shared" si="2"/>
        <v>-1.5002097902097891</v>
      </c>
    </row>
    <row r="23" spans="1:6" x14ac:dyDescent="0.3">
      <c r="A23" s="32">
        <v>43120</v>
      </c>
      <c r="B23" s="33">
        <v>18.89</v>
      </c>
      <c r="C23" s="4">
        <f t="shared" si="0"/>
        <v>13.20979020979021</v>
      </c>
      <c r="D23" s="2">
        <v>14.86</v>
      </c>
      <c r="E23" s="4">
        <f t="shared" si="1"/>
        <v>14.709999999999999</v>
      </c>
      <c r="F23" s="60">
        <f t="shared" si="2"/>
        <v>-1.5002097902097891</v>
      </c>
    </row>
    <row r="24" spans="1:6" x14ac:dyDescent="0.3">
      <c r="A24" s="32">
        <v>43121</v>
      </c>
      <c r="B24" s="33">
        <v>18.89</v>
      </c>
      <c r="C24" s="4">
        <f t="shared" si="0"/>
        <v>13.20979020979021</v>
      </c>
      <c r="D24" s="2">
        <v>14.86</v>
      </c>
      <c r="E24" s="4">
        <f t="shared" si="1"/>
        <v>14.709999999999999</v>
      </c>
      <c r="F24" s="60">
        <f t="shared" si="2"/>
        <v>-1.5002097902097891</v>
      </c>
    </row>
    <row r="25" spans="1:6" x14ac:dyDescent="0.3">
      <c r="A25" s="32">
        <v>43122</v>
      </c>
      <c r="B25" s="33">
        <v>18.89</v>
      </c>
      <c r="C25" s="4">
        <f t="shared" si="0"/>
        <v>13.20979020979021</v>
      </c>
      <c r="D25" s="2">
        <v>14.86</v>
      </c>
      <c r="E25" s="4">
        <f t="shared" si="1"/>
        <v>14.709999999999999</v>
      </c>
      <c r="F25" s="60">
        <f t="shared" si="2"/>
        <v>-1.5002097902097891</v>
      </c>
    </row>
    <row r="26" spans="1:6" x14ac:dyDescent="0.3">
      <c r="A26" s="32">
        <v>43123</v>
      </c>
      <c r="B26" s="33">
        <v>18.89</v>
      </c>
      <c r="C26" s="4">
        <f t="shared" si="0"/>
        <v>13.20979020979021</v>
      </c>
      <c r="D26" s="2">
        <v>14.96</v>
      </c>
      <c r="E26" s="4">
        <f t="shared" si="1"/>
        <v>14.81</v>
      </c>
      <c r="F26" s="60">
        <f t="shared" si="2"/>
        <v>-1.6002097902097905</v>
      </c>
    </row>
    <row r="27" spans="1:6" x14ac:dyDescent="0.3">
      <c r="A27" s="32">
        <v>43124</v>
      </c>
      <c r="B27" s="33">
        <v>18.89</v>
      </c>
      <c r="C27" s="4">
        <f t="shared" si="0"/>
        <v>13.20979020979021</v>
      </c>
      <c r="D27" s="2">
        <v>14.96</v>
      </c>
      <c r="E27" s="4">
        <f t="shared" si="1"/>
        <v>14.81</v>
      </c>
      <c r="F27" s="60">
        <f t="shared" si="2"/>
        <v>-1.6002097902097905</v>
      </c>
    </row>
    <row r="28" spans="1:6" x14ac:dyDescent="0.3">
      <c r="A28" s="32">
        <v>43125</v>
      </c>
      <c r="B28" s="33">
        <v>18.89</v>
      </c>
      <c r="C28" s="4">
        <f t="shared" si="0"/>
        <v>13.20979020979021</v>
      </c>
      <c r="D28" s="2">
        <v>14.96</v>
      </c>
      <c r="E28" s="4">
        <f t="shared" si="1"/>
        <v>14.81</v>
      </c>
      <c r="F28" s="60">
        <f t="shared" si="2"/>
        <v>-1.6002097902097905</v>
      </c>
    </row>
    <row r="29" spans="1:6" x14ac:dyDescent="0.3">
      <c r="A29" s="32">
        <v>43126</v>
      </c>
      <c r="B29" s="33">
        <v>18.89</v>
      </c>
      <c r="C29" s="4">
        <f t="shared" si="0"/>
        <v>13.20979020979021</v>
      </c>
      <c r="D29" s="2">
        <v>14.96</v>
      </c>
      <c r="E29" s="4">
        <f t="shared" si="1"/>
        <v>14.81</v>
      </c>
      <c r="F29" s="60">
        <f t="shared" si="2"/>
        <v>-1.6002097902097905</v>
      </c>
    </row>
    <row r="30" spans="1:6" x14ac:dyDescent="0.3">
      <c r="A30" s="32">
        <v>43127</v>
      </c>
      <c r="B30" s="33">
        <v>18.89</v>
      </c>
      <c r="C30" s="4">
        <f t="shared" si="0"/>
        <v>13.20979020979021</v>
      </c>
      <c r="D30" s="2">
        <v>14.96</v>
      </c>
      <c r="E30" s="4">
        <f t="shared" si="1"/>
        <v>14.81</v>
      </c>
      <c r="F30" s="60">
        <f t="shared" si="2"/>
        <v>-1.6002097902097905</v>
      </c>
    </row>
    <row r="31" spans="1:6" x14ac:dyDescent="0.3">
      <c r="A31" s="32">
        <v>43128</v>
      </c>
      <c r="B31" s="33">
        <v>18.89</v>
      </c>
      <c r="C31" s="4">
        <f t="shared" si="0"/>
        <v>13.20979020979021</v>
      </c>
      <c r="D31" s="2">
        <v>14.96</v>
      </c>
      <c r="E31" s="4">
        <f t="shared" si="1"/>
        <v>14.81</v>
      </c>
      <c r="F31" s="60">
        <f t="shared" si="2"/>
        <v>-1.6002097902097905</v>
      </c>
    </row>
    <row r="32" spans="1:6" x14ac:dyDescent="0.3">
      <c r="A32" s="32">
        <v>43129</v>
      </c>
      <c r="B32" s="33">
        <v>18.89</v>
      </c>
      <c r="C32" s="4">
        <f t="shared" si="0"/>
        <v>13.20979020979021</v>
      </c>
      <c r="D32" s="2">
        <v>14.96</v>
      </c>
      <c r="E32" s="4">
        <f t="shared" si="1"/>
        <v>14.81</v>
      </c>
      <c r="F32" s="60">
        <f t="shared" si="2"/>
        <v>-1.6002097902097905</v>
      </c>
    </row>
    <row r="33" spans="1:6" x14ac:dyDescent="0.3">
      <c r="A33" s="32">
        <v>43130</v>
      </c>
      <c r="B33" s="33">
        <v>18.89</v>
      </c>
      <c r="C33" s="4">
        <f t="shared" si="0"/>
        <v>13.20979020979021</v>
      </c>
      <c r="D33" s="2">
        <v>14.96</v>
      </c>
      <c r="E33" s="4">
        <f t="shared" si="1"/>
        <v>14.81</v>
      </c>
      <c r="F33" s="60">
        <f t="shared" si="2"/>
        <v>-1.6002097902097905</v>
      </c>
    </row>
    <row r="34" spans="1:6" ht="13.5" thickBot="1" x14ac:dyDescent="0.35">
      <c r="A34" s="34">
        <v>43131</v>
      </c>
      <c r="B34" s="35">
        <v>18.89</v>
      </c>
      <c r="C34" s="10">
        <f t="shared" si="0"/>
        <v>13.20979020979021</v>
      </c>
      <c r="D34" s="9">
        <v>14.86</v>
      </c>
      <c r="E34" s="10">
        <f t="shared" si="1"/>
        <v>14.709999999999999</v>
      </c>
      <c r="F34" s="61">
        <f t="shared" si="2"/>
        <v>-1.5002097902097891</v>
      </c>
    </row>
    <row r="35" spans="1:6" x14ac:dyDescent="0.3">
      <c r="A35" s="36" t="s">
        <v>2</v>
      </c>
      <c r="B35" s="36">
        <f t="shared" ref="B35:E35" si="3">AVERAGE(B4:B34)</f>
        <v>18.88999999999999</v>
      </c>
      <c r="C35" s="6">
        <f t="shared" si="3"/>
        <v>13.209790209790201</v>
      </c>
      <c r="D35" s="6">
        <f t="shared" si="3"/>
        <v>14.856774193548388</v>
      </c>
      <c r="E35" s="6">
        <f t="shared" si="3"/>
        <v>14.706774193548386</v>
      </c>
      <c r="F35" s="62">
        <f t="shared" si="2"/>
        <v>-1.4969839837581844</v>
      </c>
    </row>
    <row r="36" spans="1:6" x14ac:dyDescent="0.3">
      <c r="F36" s="58"/>
    </row>
    <row r="37" spans="1:6" x14ac:dyDescent="0.3">
      <c r="A37" s="32">
        <v>43132</v>
      </c>
      <c r="B37" s="33">
        <v>18.89</v>
      </c>
      <c r="C37" s="4">
        <f>B37/1.43</f>
        <v>13.20979020979021</v>
      </c>
      <c r="D37" s="2">
        <v>14.76</v>
      </c>
      <c r="E37" s="4">
        <f>D37-0.15</f>
        <v>14.61</v>
      </c>
      <c r="F37" s="60">
        <f t="shared" si="2"/>
        <v>-1.4002097902097894</v>
      </c>
    </row>
    <row r="38" spans="1:6" x14ac:dyDescent="0.3">
      <c r="A38" s="32">
        <v>43133</v>
      </c>
      <c r="B38" s="33">
        <v>18.89</v>
      </c>
      <c r="C38" s="4">
        <f t="shared" ref="C38:C64" si="4">B38/1.43</f>
        <v>13.20979020979021</v>
      </c>
      <c r="D38" s="2">
        <v>14.76</v>
      </c>
      <c r="E38" s="4">
        <f t="shared" ref="E38:E64" si="5">D38-0.15</f>
        <v>14.61</v>
      </c>
      <c r="F38" s="60">
        <f t="shared" si="2"/>
        <v>-1.4002097902097894</v>
      </c>
    </row>
    <row r="39" spans="1:6" x14ac:dyDescent="0.3">
      <c r="A39" s="32">
        <v>43134</v>
      </c>
      <c r="B39" s="33">
        <v>18.89</v>
      </c>
      <c r="C39" s="4">
        <f t="shared" si="4"/>
        <v>13.20979020979021</v>
      </c>
      <c r="D39" s="2">
        <v>14.76</v>
      </c>
      <c r="E39" s="4">
        <f t="shared" si="5"/>
        <v>14.61</v>
      </c>
      <c r="F39" s="60">
        <f t="shared" si="2"/>
        <v>-1.4002097902097894</v>
      </c>
    </row>
    <row r="40" spans="1:6" x14ac:dyDescent="0.3">
      <c r="A40" s="32">
        <v>43135</v>
      </c>
      <c r="B40" s="33">
        <v>18.89</v>
      </c>
      <c r="C40" s="4">
        <f t="shared" si="4"/>
        <v>13.20979020979021</v>
      </c>
      <c r="D40" s="2">
        <v>14.76</v>
      </c>
      <c r="E40" s="4">
        <f t="shared" si="5"/>
        <v>14.61</v>
      </c>
      <c r="F40" s="60">
        <f t="shared" si="2"/>
        <v>-1.4002097902097894</v>
      </c>
    </row>
    <row r="41" spans="1:6" x14ac:dyDescent="0.3">
      <c r="A41" s="32">
        <v>43136</v>
      </c>
      <c r="B41" s="33">
        <v>18.89</v>
      </c>
      <c r="C41" s="4">
        <f t="shared" si="4"/>
        <v>13.20979020979021</v>
      </c>
      <c r="D41" s="2">
        <v>14.76</v>
      </c>
      <c r="E41" s="4">
        <f t="shared" si="5"/>
        <v>14.61</v>
      </c>
      <c r="F41" s="60">
        <f t="shared" si="2"/>
        <v>-1.4002097902097894</v>
      </c>
    </row>
    <row r="42" spans="1:6" x14ac:dyDescent="0.3">
      <c r="A42" s="32">
        <v>43137</v>
      </c>
      <c r="B42" s="33">
        <v>19.170000000000002</v>
      </c>
      <c r="C42" s="4">
        <f t="shared" si="4"/>
        <v>13.405594405594407</v>
      </c>
      <c r="D42" s="2">
        <v>14.76</v>
      </c>
      <c r="E42" s="4">
        <f t="shared" si="5"/>
        <v>14.61</v>
      </c>
      <c r="F42" s="60">
        <f t="shared" si="2"/>
        <v>-1.2044055944055927</v>
      </c>
    </row>
    <row r="43" spans="1:6" x14ac:dyDescent="0.3">
      <c r="A43" s="32">
        <v>43138</v>
      </c>
      <c r="B43" s="33">
        <v>19.170000000000002</v>
      </c>
      <c r="C43" s="4">
        <f t="shared" si="4"/>
        <v>13.405594405594407</v>
      </c>
      <c r="D43" s="2">
        <v>14.66</v>
      </c>
      <c r="E43" s="4">
        <f t="shared" si="5"/>
        <v>14.51</v>
      </c>
      <c r="F43" s="60">
        <f t="shared" si="2"/>
        <v>-1.104405594405593</v>
      </c>
    </row>
    <row r="44" spans="1:6" x14ac:dyDescent="0.3">
      <c r="A44" s="32">
        <v>43139</v>
      </c>
      <c r="B44" s="33">
        <v>19.170000000000002</v>
      </c>
      <c r="C44" s="4">
        <f t="shared" si="4"/>
        <v>13.405594405594407</v>
      </c>
      <c r="D44" s="2">
        <v>14.66</v>
      </c>
      <c r="E44" s="4">
        <f t="shared" si="5"/>
        <v>14.51</v>
      </c>
      <c r="F44" s="60">
        <f t="shared" si="2"/>
        <v>-1.104405594405593</v>
      </c>
    </row>
    <row r="45" spans="1:6" x14ac:dyDescent="0.3">
      <c r="A45" s="32">
        <v>43140</v>
      </c>
      <c r="B45" s="33">
        <v>19.170000000000002</v>
      </c>
      <c r="C45" s="4">
        <f t="shared" si="4"/>
        <v>13.405594405594407</v>
      </c>
      <c r="D45" s="2">
        <v>14.66</v>
      </c>
      <c r="E45" s="4">
        <f t="shared" si="5"/>
        <v>14.51</v>
      </c>
      <c r="F45" s="60">
        <f t="shared" si="2"/>
        <v>-1.104405594405593</v>
      </c>
    </row>
    <row r="46" spans="1:6" x14ac:dyDescent="0.3">
      <c r="A46" s="32">
        <v>43141</v>
      </c>
      <c r="B46" s="33">
        <v>19.170000000000002</v>
      </c>
      <c r="C46" s="4">
        <f t="shared" si="4"/>
        <v>13.405594405594407</v>
      </c>
      <c r="D46" s="2">
        <v>14.66</v>
      </c>
      <c r="E46" s="4">
        <f t="shared" si="5"/>
        <v>14.51</v>
      </c>
      <c r="F46" s="60">
        <f t="shared" si="2"/>
        <v>-1.104405594405593</v>
      </c>
    </row>
    <row r="47" spans="1:6" x14ac:dyDescent="0.3">
      <c r="A47" s="32">
        <v>43142</v>
      </c>
      <c r="B47" s="33">
        <v>19.170000000000002</v>
      </c>
      <c r="C47" s="4">
        <f t="shared" si="4"/>
        <v>13.405594405594407</v>
      </c>
      <c r="D47" s="2">
        <v>14.66</v>
      </c>
      <c r="E47" s="4">
        <f t="shared" si="5"/>
        <v>14.51</v>
      </c>
      <c r="F47" s="60">
        <f t="shared" si="2"/>
        <v>-1.104405594405593</v>
      </c>
    </row>
    <row r="48" spans="1:6" x14ac:dyDescent="0.3">
      <c r="A48" s="32">
        <v>43143</v>
      </c>
      <c r="B48" s="33">
        <v>19.170000000000002</v>
      </c>
      <c r="C48" s="4">
        <f t="shared" si="4"/>
        <v>13.405594405594407</v>
      </c>
      <c r="D48" s="2">
        <v>14.56</v>
      </c>
      <c r="E48" s="4">
        <f t="shared" si="5"/>
        <v>14.41</v>
      </c>
      <c r="F48" s="60">
        <f t="shared" si="2"/>
        <v>-1.0044055944055934</v>
      </c>
    </row>
    <row r="49" spans="1:6" x14ac:dyDescent="0.3">
      <c r="A49" s="32">
        <v>43144</v>
      </c>
      <c r="B49" s="33">
        <v>19.170000000000002</v>
      </c>
      <c r="C49" s="4">
        <f t="shared" si="4"/>
        <v>13.405594405594407</v>
      </c>
      <c r="D49" s="2">
        <v>14.46</v>
      </c>
      <c r="E49" s="4">
        <f t="shared" si="5"/>
        <v>14.31</v>
      </c>
      <c r="F49" s="60">
        <f t="shared" si="2"/>
        <v>-0.90440559440559376</v>
      </c>
    </row>
    <row r="50" spans="1:6" x14ac:dyDescent="0.3">
      <c r="A50" s="32">
        <v>43145</v>
      </c>
      <c r="B50" s="33">
        <v>19.170000000000002</v>
      </c>
      <c r="C50" s="4">
        <f t="shared" si="4"/>
        <v>13.405594405594407</v>
      </c>
      <c r="D50" s="2">
        <v>14.31</v>
      </c>
      <c r="E50" s="4">
        <f t="shared" si="5"/>
        <v>14.16</v>
      </c>
      <c r="F50" s="60">
        <f t="shared" si="2"/>
        <v>-0.7544055944055934</v>
      </c>
    </row>
    <row r="51" spans="1:6" x14ac:dyDescent="0.3">
      <c r="A51" s="32">
        <v>43146</v>
      </c>
      <c r="B51" s="33">
        <v>19.170000000000002</v>
      </c>
      <c r="C51" s="4">
        <f t="shared" si="4"/>
        <v>13.405594405594407</v>
      </c>
      <c r="D51" s="2">
        <v>14.31</v>
      </c>
      <c r="E51" s="4">
        <f t="shared" si="5"/>
        <v>14.16</v>
      </c>
      <c r="F51" s="60">
        <f t="shared" si="2"/>
        <v>-0.7544055944055934</v>
      </c>
    </row>
    <row r="52" spans="1:6" x14ac:dyDescent="0.3">
      <c r="A52" s="32">
        <v>43147</v>
      </c>
      <c r="B52" s="33">
        <v>19.170000000000002</v>
      </c>
      <c r="C52" s="4">
        <f t="shared" si="4"/>
        <v>13.405594405594407</v>
      </c>
      <c r="D52" s="2">
        <v>14.31</v>
      </c>
      <c r="E52" s="4">
        <f t="shared" si="5"/>
        <v>14.16</v>
      </c>
      <c r="F52" s="60">
        <f t="shared" si="2"/>
        <v>-0.7544055944055934</v>
      </c>
    </row>
    <row r="53" spans="1:6" x14ac:dyDescent="0.3">
      <c r="A53" s="32">
        <v>43148</v>
      </c>
      <c r="B53" s="33">
        <v>19.170000000000002</v>
      </c>
      <c r="C53" s="4">
        <f t="shared" si="4"/>
        <v>13.405594405594407</v>
      </c>
      <c r="D53" s="2">
        <v>14.31</v>
      </c>
      <c r="E53" s="4">
        <f t="shared" si="5"/>
        <v>14.16</v>
      </c>
      <c r="F53" s="60">
        <f t="shared" si="2"/>
        <v>-0.7544055944055934</v>
      </c>
    </row>
    <row r="54" spans="1:6" x14ac:dyDescent="0.3">
      <c r="A54" s="32">
        <v>43149</v>
      </c>
      <c r="B54" s="33">
        <v>19.170000000000002</v>
      </c>
      <c r="C54" s="4">
        <f t="shared" si="4"/>
        <v>13.405594405594407</v>
      </c>
      <c r="D54" s="2">
        <v>14.31</v>
      </c>
      <c r="E54" s="4">
        <f t="shared" si="5"/>
        <v>14.16</v>
      </c>
      <c r="F54" s="60">
        <f t="shared" si="2"/>
        <v>-0.7544055944055934</v>
      </c>
    </row>
    <row r="55" spans="1:6" x14ac:dyDescent="0.3">
      <c r="A55" s="32">
        <v>43150</v>
      </c>
      <c r="B55" s="33">
        <v>19.170000000000002</v>
      </c>
      <c r="C55" s="4">
        <f t="shared" si="4"/>
        <v>13.405594405594407</v>
      </c>
      <c r="D55" s="2">
        <v>14.31</v>
      </c>
      <c r="E55" s="4">
        <f t="shared" si="5"/>
        <v>14.16</v>
      </c>
      <c r="F55" s="60">
        <f t="shared" si="2"/>
        <v>-0.7544055944055934</v>
      </c>
    </row>
    <row r="56" spans="1:6" x14ac:dyDescent="0.3">
      <c r="A56" s="32">
        <v>43151</v>
      </c>
      <c r="B56" s="33">
        <v>19.170000000000002</v>
      </c>
      <c r="C56" s="4">
        <f t="shared" si="4"/>
        <v>13.405594405594407</v>
      </c>
      <c r="D56" s="2">
        <v>14.41</v>
      </c>
      <c r="E56" s="4">
        <f t="shared" si="5"/>
        <v>14.26</v>
      </c>
      <c r="F56" s="60">
        <f t="shared" si="2"/>
        <v>-0.85440559440559305</v>
      </c>
    </row>
    <row r="57" spans="1:6" x14ac:dyDescent="0.3">
      <c r="A57" s="32">
        <v>43152</v>
      </c>
      <c r="B57" s="33">
        <v>19.170000000000002</v>
      </c>
      <c r="C57" s="4">
        <f t="shared" si="4"/>
        <v>13.405594405594407</v>
      </c>
      <c r="D57" s="2">
        <v>14.41</v>
      </c>
      <c r="E57" s="4">
        <f t="shared" si="5"/>
        <v>14.26</v>
      </c>
      <c r="F57" s="60">
        <f t="shared" si="2"/>
        <v>-0.85440559440559305</v>
      </c>
    </row>
    <row r="58" spans="1:6" x14ac:dyDescent="0.3">
      <c r="A58" s="32">
        <v>43153</v>
      </c>
      <c r="B58" s="33">
        <v>19.170000000000002</v>
      </c>
      <c r="C58" s="4">
        <f t="shared" si="4"/>
        <v>13.405594405594407</v>
      </c>
      <c r="D58" s="2">
        <v>14.51</v>
      </c>
      <c r="E58" s="4">
        <f t="shared" si="5"/>
        <v>14.36</v>
      </c>
      <c r="F58" s="60">
        <f t="shared" si="2"/>
        <v>-0.95440559440559269</v>
      </c>
    </row>
    <row r="59" spans="1:6" x14ac:dyDescent="0.3">
      <c r="A59" s="32">
        <v>43154</v>
      </c>
      <c r="B59" s="33">
        <v>19.170000000000002</v>
      </c>
      <c r="C59" s="4">
        <f t="shared" si="4"/>
        <v>13.405594405594407</v>
      </c>
      <c r="D59" s="2">
        <v>14.51</v>
      </c>
      <c r="E59" s="4">
        <f t="shared" si="5"/>
        <v>14.36</v>
      </c>
      <c r="F59" s="60">
        <f t="shared" si="2"/>
        <v>-0.95440559440559269</v>
      </c>
    </row>
    <row r="60" spans="1:6" x14ac:dyDescent="0.3">
      <c r="A60" s="32">
        <v>43155</v>
      </c>
      <c r="B60" s="33">
        <v>19.170000000000002</v>
      </c>
      <c r="C60" s="4">
        <f t="shared" si="4"/>
        <v>13.405594405594407</v>
      </c>
      <c r="D60" s="2">
        <v>14.51</v>
      </c>
      <c r="E60" s="4">
        <f t="shared" si="5"/>
        <v>14.36</v>
      </c>
      <c r="F60" s="60">
        <f t="shared" si="2"/>
        <v>-0.95440559440559269</v>
      </c>
    </row>
    <row r="61" spans="1:6" x14ac:dyDescent="0.3">
      <c r="A61" s="32">
        <v>43156</v>
      </c>
      <c r="B61" s="33">
        <v>19.170000000000002</v>
      </c>
      <c r="C61" s="4">
        <f t="shared" si="4"/>
        <v>13.405594405594407</v>
      </c>
      <c r="D61" s="2">
        <v>14.51</v>
      </c>
      <c r="E61" s="4">
        <f t="shared" si="5"/>
        <v>14.36</v>
      </c>
      <c r="F61" s="60">
        <f t="shared" si="2"/>
        <v>-0.95440559440559269</v>
      </c>
    </row>
    <row r="62" spans="1:6" x14ac:dyDescent="0.3">
      <c r="A62" s="32">
        <v>43157</v>
      </c>
      <c r="B62" s="33">
        <v>19.170000000000002</v>
      </c>
      <c r="C62" s="4">
        <f t="shared" si="4"/>
        <v>13.405594405594407</v>
      </c>
      <c r="D62" s="2">
        <v>14.51</v>
      </c>
      <c r="E62" s="4">
        <f t="shared" si="5"/>
        <v>14.36</v>
      </c>
      <c r="F62" s="60">
        <f t="shared" si="2"/>
        <v>-0.95440559440559269</v>
      </c>
    </row>
    <row r="63" spans="1:6" x14ac:dyDescent="0.3">
      <c r="A63" s="32">
        <v>43158</v>
      </c>
      <c r="B63" s="33">
        <v>19.170000000000002</v>
      </c>
      <c r="C63" s="4">
        <f t="shared" si="4"/>
        <v>13.405594405594407</v>
      </c>
      <c r="D63" s="2">
        <v>14.51</v>
      </c>
      <c r="E63" s="4">
        <f t="shared" si="5"/>
        <v>14.36</v>
      </c>
      <c r="F63" s="60">
        <f t="shared" si="2"/>
        <v>-0.95440559440559269</v>
      </c>
    </row>
    <row r="64" spans="1:6" ht="13.5" thickBot="1" x14ac:dyDescent="0.35">
      <c r="A64" s="34">
        <v>43159</v>
      </c>
      <c r="B64" s="35">
        <v>19.170000000000002</v>
      </c>
      <c r="C64" s="10">
        <f t="shared" si="4"/>
        <v>13.405594405594407</v>
      </c>
      <c r="D64" s="9">
        <v>14.61</v>
      </c>
      <c r="E64" s="10">
        <f t="shared" si="5"/>
        <v>14.459999999999999</v>
      </c>
      <c r="F64" s="61">
        <f t="shared" si="2"/>
        <v>-1.0544055944055923</v>
      </c>
    </row>
    <row r="65" spans="1:6" x14ac:dyDescent="0.3">
      <c r="A65" s="36" t="s">
        <v>3</v>
      </c>
      <c r="B65" s="36">
        <f t="shared" ref="B65:E65" si="6">AVERAGE(B37:B64)</f>
        <v>19.120000000000008</v>
      </c>
      <c r="C65" s="6">
        <f t="shared" si="6"/>
        <v>13.370629370629368</v>
      </c>
      <c r="D65" s="6">
        <f t="shared" si="6"/>
        <v>14.543928571428571</v>
      </c>
      <c r="E65" s="6">
        <f t="shared" si="6"/>
        <v>14.393928571428573</v>
      </c>
      <c r="F65" s="62">
        <f t="shared" si="2"/>
        <v>-1.0232992007992046</v>
      </c>
    </row>
    <row r="66" spans="1:6" x14ac:dyDescent="0.3">
      <c r="F66" s="58"/>
    </row>
    <row r="67" spans="1:6" x14ac:dyDescent="0.3">
      <c r="A67" s="32">
        <v>43160</v>
      </c>
      <c r="B67" s="33">
        <v>19.170000000000002</v>
      </c>
      <c r="C67" s="4">
        <f>B67/1.43</f>
        <v>13.405594405594407</v>
      </c>
      <c r="D67" s="12">
        <v>14.61</v>
      </c>
      <c r="E67" s="4">
        <f>D67-0.15</f>
        <v>14.459999999999999</v>
      </c>
      <c r="F67" s="60">
        <f t="shared" si="2"/>
        <v>-1.0544055944055923</v>
      </c>
    </row>
    <row r="68" spans="1:6" x14ac:dyDescent="0.3">
      <c r="A68" s="32">
        <v>43161</v>
      </c>
      <c r="B68" s="33">
        <v>19.170000000000002</v>
      </c>
      <c r="C68" s="4">
        <f t="shared" ref="C68:C97" si="7">B68/1.43</f>
        <v>13.405594405594407</v>
      </c>
      <c r="D68" s="12">
        <v>14.61</v>
      </c>
      <c r="E68" s="4">
        <f t="shared" ref="E68:E96" si="8">D68-0.15</f>
        <v>14.459999999999999</v>
      </c>
      <c r="F68" s="60">
        <f t="shared" si="2"/>
        <v>-1.0544055944055923</v>
      </c>
    </row>
    <row r="69" spans="1:6" x14ac:dyDescent="0.3">
      <c r="A69" s="32">
        <v>43162</v>
      </c>
      <c r="B69" s="33">
        <v>19.170000000000002</v>
      </c>
      <c r="C69" s="4">
        <f t="shared" si="7"/>
        <v>13.405594405594407</v>
      </c>
      <c r="D69" s="12">
        <v>14.61</v>
      </c>
      <c r="E69" s="4">
        <f t="shared" si="8"/>
        <v>14.459999999999999</v>
      </c>
      <c r="F69" s="60">
        <f t="shared" ref="F69:F132" si="9">C69-E69</f>
        <v>-1.0544055944055923</v>
      </c>
    </row>
    <row r="70" spans="1:6" x14ac:dyDescent="0.3">
      <c r="A70" s="32">
        <v>43163</v>
      </c>
      <c r="B70" s="33">
        <v>19.170000000000002</v>
      </c>
      <c r="C70" s="4">
        <f t="shared" si="7"/>
        <v>13.405594405594407</v>
      </c>
      <c r="D70" s="12">
        <v>14.61</v>
      </c>
      <c r="E70" s="4">
        <f t="shared" si="8"/>
        <v>14.459999999999999</v>
      </c>
      <c r="F70" s="60">
        <f t="shared" si="9"/>
        <v>-1.0544055944055923</v>
      </c>
    </row>
    <row r="71" spans="1:6" x14ac:dyDescent="0.3">
      <c r="A71" s="32">
        <v>43164</v>
      </c>
      <c r="B71" s="33">
        <v>19.170000000000002</v>
      </c>
      <c r="C71" s="4">
        <f t="shared" si="7"/>
        <v>13.405594405594407</v>
      </c>
      <c r="D71" s="12">
        <v>14.51</v>
      </c>
      <c r="E71" s="4">
        <f t="shared" si="8"/>
        <v>14.36</v>
      </c>
      <c r="F71" s="60">
        <f t="shared" si="9"/>
        <v>-0.95440559440559269</v>
      </c>
    </row>
    <row r="72" spans="1:6" x14ac:dyDescent="0.3">
      <c r="A72" s="32">
        <v>43165</v>
      </c>
      <c r="B72" s="33">
        <v>19.170000000000002</v>
      </c>
      <c r="C72" s="4">
        <f t="shared" si="7"/>
        <v>13.405594405594407</v>
      </c>
      <c r="D72" s="12">
        <v>14.51</v>
      </c>
      <c r="E72" s="4">
        <f t="shared" si="8"/>
        <v>14.36</v>
      </c>
      <c r="F72" s="60">
        <f t="shared" si="9"/>
        <v>-0.95440559440559269</v>
      </c>
    </row>
    <row r="73" spans="1:6" x14ac:dyDescent="0.3">
      <c r="A73" s="32">
        <v>43166</v>
      </c>
      <c r="B73" s="33">
        <v>19.170000000000002</v>
      </c>
      <c r="C73" s="4">
        <f t="shared" si="7"/>
        <v>13.405594405594407</v>
      </c>
      <c r="D73" s="12">
        <v>14.41</v>
      </c>
      <c r="E73" s="4">
        <f t="shared" si="8"/>
        <v>14.26</v>
      </c>
      <c r="F73" s="60">
        <f t="shared" si="9"/>
        <v>-0.85440559440559305</v>
      </c>
    </row>
    <row r="74" spans="1:6" x14ac:dyDescent="0.3">
      <c r="A74" s="32">
        <v>43167</v>
      </c>
      <c r="B74" s="33">
        <v>19.170000000000002</v>
      </c>
      <c r="C74" s="4">
        <f t="shared" si="7"/>
        <v>13.405594405594407</v>
      </c>
      <c r="D74" s="12">
        <v>14.41</v>
      </c>
      <c r="E74" s="4">
        <f t="shared" si="8"/>
        <v>14.26</v>
      </c>
      <c r="F74" s="60">
        <f t="shared" si="9"/>
        <v>-0.85440559440559305</v>
      </c>
    </row>
    <row r="75" spans="1:6" x14ac:dyDescent="0.3">
      <c r="A75" s="32">
        <v>43168</v>
      </c>
      <c r="B75" s="33">
        <v>19.170000000000002</v>
      </c>
      <c r="C75" s="4">
        <f t="shared" si="7"/>
        <v>13.405594405594407</v>
      </c>
      <c r="D75" s="12">
        <v>14.31</v>
      </c>
      <c r="E75" s="4">
        <f t="shared" si="8"/>
        <v>14.16</v>
      </c>
      <c r="F75" s="60">
        <f t="shared" si="9"/>
        <v>-0.7544055944055934</v>
      </c>
    </row>
    <row r="76" spans="1:6" x14ac:dyDescent="0.3">
      <c r="A76" s="32">
        <v>43169</v>
      </c>
      <c r="B76" s="33">
        <v>19.170000000000002</v>
      </c>
      <c r="C76" s="4">
        <f t="shared" si="7"/>
        <v>13.405594405594407</v>
      </c>
      <c r="D76" s="12">
        <v>14.31</v>
      </c>
      <c r="E76" s="4">
        <f t="shared" si="8"/>
        <v>14.16</v>
      </c>
      <c r="F76" s="60">
        <f t="shared" si="9"/>
        <v>-0.7544055944055934</v>
      </c>
    </row>
    <row r="77" spans="1:6" x14ac:dyDescent="0.3">
      <c r="A77" s="32">
        <v>43170</v>
      </c>
      <c r="B77" s="33">
        <v>19.170000000000002</v>
      </c>
      <c r="C77" s="4">
        <f t="shared" si="7"/>
        <v>13.405594405594407</v>
      </c>
      <c r="D77" s="12">
        <v>14.31</v>
      </c>
      <c r="E77" s="4">
        <f t="shared" si="8"/>
        <v>14.16</v>
      </c>
      <c r="F77" s="60">
        <f t="shared" si="9"/>
        <v>-0.7544055944055934</v>
      </c>
    </row>
    <row r="78" spans="1:6" x14ac:dyDescent="0.3">
      <c r="A78" s="32">
        <v>43171</v>
      </c>
      <c r="B78" s="33">
        <v>19.170000000000002</v>
      </c>
      <c r="C78" s="4">
        <f t="shared" si="7"/>
        <v>13.405594405594407</v>
      </c>
      <c r="D78" s="12">
        <v>14.41</v>
      </c>
      <c r="E78" s="4">
        <f t="shared" si="8"/>
        <v>14.26</v>
      </c>
      <c r="F78" s="60">
        <f t="shared" si="9"/>
        <v>-0.85440559440559305</v>
      </c>
    </row>
    <row r="79" spans="1:6" x14ac:dyDescent="0.3">
      <c r="A79" s="32">
        <v>43172</v>
      </c>
      <c r="B79" s="33">
        <v>19.170000000000002</v>
      </c>
      <c r="C79" s="4">
        <f t="shared" si="7"/>
        <v>13.405594405594407</v>
      </c>
      <c r="D79" s="12">
        <v>14.51</v>
      </c>
      <c r="E79" s="4">
        <f t="shared" si="8"/>
        <v>14.36</v>
      </c>
      <c r="F79" s="60">
        <f t="shared" si="9"/>
        <v>-0.95440559440559269</v>
      </c>
    </row>
    <row r="80" spans="1:6" x14ac:dyDescent="0.3">
      <c r="A80" s="32">
        <v>43173</v>
      </c>
      <c r="B80" s="33">
        <v>19.170000000000002</v>
      </c>
      <c r="C80" s="4">
        <f t="shared" si="7"/>
        <v>13.405594405594407</v>
      </c>
      <c r="D80" s="12">
        <v>14.51</v>
      </c>
      <c r="E80" s="4">
        <f t="shared" si="8"/>
        <v>14.36</v>
      </c>
      <c r="F80" s="60">
        <f t="shared" si="9"/>
        <v>-0.95440559440559269</v>
      </c>
    </row>
    <row r="81" spans="1:6" x14ac:dyDescent="0.3">
      <c r="A81" s="32">
        <v>43174</v>
      </c>
      <c r="B81" s="33">
        <v>19.170000000000002</v>
      </c>
      <c r="C81" s="4">
        <f t="shared" si="7"/>
        <v>13.405594405594407</v>
      </c>
      <c r="D81" s="12">
        <v>14.51</v>
      </c>
      <c r="E81" s="4">
        <f t="shared" si="8"/>
        <v>14.36</v>
      </c>
      <c r="F81" s="60">
        <f t="shared" si="9"/>
        <v>-0.95440559440559269</v>
      </c>
    </row>
    <row r="82" spans="1:6" x14ac:dyDescent="0.3">
      <c r="A82" s="32">
        <v>43175</v>
      </c>
      <c r="B82" s="33">
        <v>19.170000000000002</v>
      </c>
      <c r="C82" s="4">
        <f t="shared" si="7"/>
        <v>13.405594405594407</v>
      </c>
      <c r="D82" s="12">
        <v>14.51</v>
      </c>
      <c r="E82" s="4">
        <f t="shared" si="8"/>
        <v>14.36</v>
      </c>
      <c r="F82" s="60">
        <f t="shared" si="9"/>
        <v>-0.95440559440559269</v>
      </c>
    </row>
    <row r="83" spans="1:6" x14ac:dyDescent="0.3">
      <c r="A83" s="32">
        <v>43176</v>
      </c>
      <c r="B83" s="33">
        <v>19.170000000000002</v>
      </c>
      <c r="C83" s="4">
        <f t="shared" si="7"/>
        <v>13.405594405594407</v>
      </c>
      <c r="D83" s="12">
        <v>14.51</v>
      </c>
      <c r="E83" s="4">
        <f t="shared" si="8"/>
        <v>14.36</v>
      </c>
      <c r="F83" s="60">
        <f t="shared" si="9"/>
        <v>-0.95440559440559269</v>
      </c>
    </row>
    <row r="84" spans="1:6" x14ac:dyDescent="0.3">
      <c r="A84" s="32">
        <v>43177</v>
      </c>
      <c r="B84" s="33">
        <v>19.170000000000002</v>
      </c>
      <c r="C84" s="4">
        <f t="shared" si="7"/>
        <v>13.405594405594407</v>
      </c>
      <c r="D84" s="12">
        <v>14.51</v>
      </c>
      <c r="E84" s="4">
        <f t="shared" si="8"/>
        <v>14.36</v>
      </c>
      <c r="F84" s="60">
        <f t="shared" si="9"/>
        <v>-0.95440559440559269</v>
      </c>
    </row>
    <row r="85" spans="1:6" x14ac:dyDescent="0.3">
      <c r="A85" s="32">
        <v>43178</v>
      </c>
      <c r="B85" s="33">
        <v>19.170000000000002</v>
      </c>
      <c r="C85" s="4">
        <f t="shared" si="7"/>
        <v>13.405594405594407</v>
      </c>
      <c r="D85" s="12">
        <v>14.66</v>
      </c>
      <c r="E85" s="4">
        <f t="shared" si="8"/>
        <v>14.51</v>
      </c>
      <c r="F85" s="60">
        <f t="shared" si="9"/>
        <v>-1.104405594405593</v>
      </c>
    </row>
    <row r="86" spans="1:6" x14ac:dyDescent="0.3">
      <c r="A86" s="32">
        <v>43179</v>
      </c>
      <c r="B86" s="33">
        <v>19.170000000000002</v>
      </c>
      <c r="C86" s="4">
        <f t="shared" si="7"/>
        <v>13.405594405594407</v>
      </c>
      <c r="D86" s="12">
        <v>14.76</v>
      </c>
      <c r="E86" s="4">
        <f t="shared" si="8"/>
        <v>14.61</v>
      </c>
      <c r="F86" s="60">
        <f t="shared" si="9"/>
        <v>-1.2044055944055927</v>
      </c>
    </row>
    <row r="87" spans="1:6" x14ac:dyDescent="0.3">
      <c r="A87" s="32">
        <v>43180</v>
      </c>
      <c r="B87" s="33">
        <v>19.170000000000002</v>
      </c>
      <c r="C87" s="4">
        <f t="shared" si="7"/>
        <v>13.405594405594407</v>
      </c>
      <c r="D87" s="12">
        <v>14.76</v>
      </c>
      <c r="E87" s="4">
        <f t="shared" si="8"/>
        <v>14.61</v>
      </c>
      <c r="F87" s="60">
        <f t="shared" si="9"/>
        <v>-1.2044055944055927</v>
      </c>
    </row>
    <row r="88" spans="1:6" x14ac:dyDescent="0.3">
      <c r="A88" s="32">
        <v>43181</v>
      </c>
      <c r="B88" s="33">
        <v>19.170000000000002</v>
      </c>
      <c r="C88" s="4">
        <f t="shared" si="7"/>
        <v>13.405594405594407</v>
      </c>
      <c r="D88" s="12">
        <v>15.01</v>
      </c>
      <c r="E88" s="4">
        <f t="shared" si="8"/>
        <v>14.86</v>
      </c>
      <c r="F88" s="60">
        <f t="shared" si="9"/>
        <v>-1.4544055944055927</v>
      </c>
    </row>
    <row r="89" spans="1:6" x14ac:dyDescent="0.3">
      <c r="A89" s="32">
        <v>43182</v>
      </c>
      <c r="B89" s="33">
        <v>19.170000000000002</v>
      </c>
      <c r="C89" s="4">
        <f t="shared" si="7"/>
        <v>13.405594405594407</v>
      </c>
      <c r="D89" s="12">
        <v>15.01</v>
      </c>
      <c r="E89" s="4">
        <f t="shared" si="8"/>
        <v>14.86</v>
      </c>
      <c r="F89" s="60">
        <f t="shared" si="9"/>
        <v>-1.4544055944055927</v>
      </c>
    </row>
    <row r="90" spans="1:6" x14ac:dyDescent="0.3">
      <c r="A90" s="32">
        <v>43183</v>
      </c>
      <c r="B90" s="33">
        <v>19.170000000000002</v>
      </c>
      <c r="C90" s="4">
        <f t="shared" si="7"/>
        <v>13.405594405594407</v>
      </c>
      <c r="D90" s="12">
        <v>15.01</v>
      </c>
      <c r="E90" s="4">
        <f t="shared" si="8"/>
        <v>14.86</v>
      </c>
      <c r="F90" s="60">
        <f t="shared" si="9"/>
        <v>-1.4544055944055927</v>
      </c>
    </row>
    <row r="91" spans="1:6" x14ac:dyDescent="0.3">
      <c r="A91" s="32">
        <v>43184</v>
      </c>
      <c r="B91" s="33">
        <v>19.170000000000002</v>
      </c>
      <c r="C91" s="4">
        <f t="shared" si="7"/>
        <v>13.405594405594407</v>
      </c>
      <c r="D91" s="12">
        <v>15.01</v>
      </c>
      <c r="E91" s="4">
        <f t="shared" si="8"/>
        <v>14.86</v>
      </c>
      <c r="F91" s="60">
        <f t="shared" si="9"/>
        <v>-1.4544055944055927</v>
      </c>
    </row>
    <row r="92" spans="1:6" x14ac:dyDescent="0.3">
      <c r="A92" s="32">
        <v>43185</v>
      </c>
      <c r="B92" s="33">
        <v>19.170000000000002</v>
      </c>
      <c r="C92" s="4">
        <f t="shared" si="7"/>
        <v>13.405594405594407</v>
      </c>
      <c r="D92" s="12">
        <v>15.16</v>
      </c>
      <c r="E92" s="4">
        <f t="shared" si="8"/>
        <v>15.01</v>
      </c>
      <c r="F92" s="60">
        <f t="shared" si="9"/>
        <v>-1.604405594405593</v>
      </c>
    </row>
    <row r="93" spans="1:6" x14ac:dyDescent="0.3">
      <c r="A93" s="32">
        <v>43186</v>
      </c>
      <c r="B93" s="33">
        <v>19.170000000000002</v>
      </c>
      <c r="C93" s="4">
        <f t="shared" si="7"/>
        <v>13.405594405594407</v>
      </c>
      <c r="D93" s="12">
        <v>15.16</v>
      </c>
      <c r="E93" s="4">
        <f t="shared" si="8"/>
        <v>15.01</v>
      </c>
      <c r="F93" s="60">
        <f t="shared" si="9"/>
        <v>-1.604405594405593</v>
      </c>
    </row>
    <row r="94" spans="1:6" x14ac:dyDescent="0.3">
      <c r="A94" s="32">
        <v>43187</v>
      </c>
      <c r="B94" s="33">
        <v>19.170000000000002</v>
      </c>
      <c r="C94" s="4">
        <f t="shared" si="7"/>
        <v>13.405594405594407</v>
      </c>
      <c r="D94" s="12">
        <v>15.16</v>
      </c>
      <c r="E94" s="4">
        <f t="shared" si="8"/>
        <v>15.01</v>
      </c>
      <c r="F94" s="60">
        <f t="shared" si="9"/>
        <v>-1.604405594405593</v>
      </c>
    </row>
    <row r="95" spans="1:6" x14ac:dyDescent="0.3">
      <c r="A95" s="32">
        <v>43188</v>
      </c>
      <c r="B95" s="33">
        <v>19.170000000000002</v>
      </c>
      <c r="C95" s="4">
        <f t="shared" si="7"/>
        <v>13.405594405594407</v>
      </c>
      <c r="D95" s="12">
        <v>15.16</v>
      </c>
      <c r="E95" s="4">
        <f t="shared" si="8"/>
        <v>15.01</v>
      </c>
      <c r="F95" s="60">
        <f t="shared" si="9"/>
        <v>-1.604405594405593</v>
      </c>
    </row>
    <row r="96" spans="1:6" x14ac:dyDescent="0.3">
      <c r="A96" s="32">
        <v>43189</v>
      </c>
      <c r="B96" s="33">
        <v>19.170000000000002</v>
      </c>
      <c r="C96" s="4">
        <f t="shared" si="7"/>
        <v>13.405594405594407</v>
      </c>
      <c r="D96" s="12">
        <v>15.16</v>
      </c>
      <c r="E96" s="4">
        <f t="shared" si="8"/>
        <v>15.01</v>
      </c>
      <c r="F96" s="60">
        <f t="shared" si="9"/>
        <v>-1.604405594405593</v>
      </c>
    </row>
    <row r="97" spans="1:6" ht="13.5" thickBot="1" x14ac:dyDescent="0.35">
      <c r="A97" s="34">
        <v>43190</v>
      </c>
      <c r="B97" s="35">
        <v>19.170000000000002</v>
      </c>
      <c r="C97" s="10">
        <f t="shared" si="7"/>
        <v>13.405594405594407</v>
      </c>
      <c r="D97" s="13">
        <v>15.16</v>
      </c>
      <c r="E97" s="10">
        <f>D97-0.15</f>
        <v>15.01</v>
      </c>
      <c r="F97" s="61">
        <f t="shared" si="9"/>
        <v>-1.604405594405593</v>
      </c>
    </row>
    <row r="98" spans="1:6" x14ac:dyDescent="0.3">
      <c r="A98" s="38" t="s">
        <v>4</v>
      </c>
      <c r="B98" s="36">
        <f t="shared" ref="B98:E98" si="10">AVERAGE(B67:B97)</f>
        <v>19.170000000000002</v>
      </c>
      <c r="C98" s="6">
        <f t="shared" si="10"/>
        <v>13.405594405594401</v>
      </c>
      <c r="D98" s="6">
        <f t="shared" si="10"/>
        <v>14.705161290322582</v>
      </c>
      <c r="E98" s="6">
        <f t="shared" si="10"/>
        <v>14.555161290322584</v>
      </c>
      <c r="F98" s="62">
        <f t="shared" si="9"/>
        <v>-1.1495668847281824</v>
      </c>
    </row>
    <row r="99" spans="1:6" x14ac:dyDescent="0.3">
      <c r="F99" s="58"/>
    </row>
    <row r="100" spans="1:6" x14ac:dyDescent="0.3">
      <c r="A100" s="32">
        <v>43191</v>
      </c>
      <c r="B100" s="33">
        <v>19.170000000000002</v>
      </c>
      <c r="C100" s="4">
        <f t="shared" ref="C100:C129" si="11">B100/1.43</f>
        <v>13.405594405594407</v>
      </c>
      <c r="D100" s="12">
        <v>15.16</v>
      </c>
      <c r="E100" s="4">
        <f>D100-0.15</f>
        <v>15.01</v>
      </c>
      <c r="F100" s="60">
        <f t="shared" si="9"/>
        <v>-1.604405594405593</v>
      </c>
    </row>
    <row r="101" spans="1:6" x14ac:dyDescent="0.3">
      <c r="A101" s="32">
        <v>43192</v>
      </c>
      <c r="B101" s="33">
        <v>19.170000000000002</v>
      </c>
      <c r="C101" s="4">
        <f t="shared" si="11"/>
        <v>13.405594405594407</v>
      </c>
      <c r="D101" s="12">
        <v>15.16</v>
      </c>
      <c r="E101" s="4">
        <f t="shared" ref="E101:E129" si="12">D101-0.15</f>
        <v>15.01</v>
      </c>
      <c r="F101" s="60">
        <f t="shared" si="9"/>
        <v>-1.604405594405593</v>
      </c>
    </row>
    <row r="102" spans="1:6" x14ac:dyDescent="0.3">
      <c r="A102" s="32">
        <v>43193</v>
      </c>
      <c r="B102" s="33">
        <v>19.170000000000002</v>
      </c>
      <c r="C102" s="4">
        <f t="shared" si="11"/>
        <v>13.405594405594407</v>
      </c>
      <c r="D102" s="12">
        <v>15.26</v>
      </c>
      <c r="E102" s="4">
        <f t="shared" si="12"/>
        <v>15.11</v>
      </c>
      <c r="F102" s="60">
        <f t="shared" si="9"/>
        <v>-1.7044055944055927</v>
      </c>
    </row>
    <row r="103" spans="1:6" x14ac:dyDescent="0.3">
      <c r="A103" s="32">
        <v>43194</v>
      </c>
      <c r="B103" s="33">
        <v>19.170000000000002</v>
      </c>
      <c r="C103" s="4">
        <f t="shared" si="11"/>
        <v>13.405594405594407</v>
      </c>
      <c r="D103" s="12">
        <v>15.26</v>
      </c>
      <c r="E103" s="4">
        <f t="shared" si="12"/>
        <v>15.11</v>
      </c>
      <c r="F103" s="60">
        <f t="shared" si="9"/>
        <v>-1.7044055944055927</v>
      </c>
    </row>
    <row r="104" spans="1:6" x14ac:dyDescent="0.3">
      <c r="A104" s="32">
        <v>43195</v>
      </c>
      <c r="B104" s="33">
        <v>19.170000000000002</v>
      </c>
      <c r="C104" s="4">
        <f t="shared" si="11"/>
        <v>13.405594405594407</v>
      </c>
      <c r="D104" s="12">
        <v>15.16</v>
      </c>
      <c r="E104" s="4">
        <f t="shared" si="12"/>
        <v>15.01</v>
      </c>
      <c r="F104" s="60">
        <f t="shared" si="9"/>
        <v>-1.604405594405593</v>
      </c>
    </row>
    <row r="105" spans="1:6" x14ac:dyDescent="0.3">
      <c r="A105" s="32">
        <v>43196</v>
      </c>
      <c r="B105" s="33">
        <v>19.170000000000002</v>
      </c>
      <c r="C105" s="4">
        <f t="shared" si="11"/>
        <v>13.405594405594407</v>
      </c>
      <c r="D105" s="12">
        <v>15.16</v>
      </c>
      <c r="E105" s="4">
        <f t="shared" si="12"/>
        <v>15.01</v>
      </c>
      <c r="F105" s="60">
        <f t="shared" si="9"/>
        <v>-1.604405594405593</v>
      </c>
    </row>
    <row r="106" spans="1:6" x14ac:dyDescent="0.3">
      <c r="A106" s="32">
        <v>43197</v>
      </c>
      <c r="B106" s="33">
        <v>19.170000000000002</v>
      </c>
      <c r="C106" s="4">
        <f t="shared" si="11"/>
        <v>13.405594405594407</v>
      </c>
      <c r="D106" s="12">
        <v>15.16</v>
      </c>
      <c r="E106" s="4">
        <f t="shared" si="12"/>
        <v>15.01</v>
      </c>
      <c r="F106" s="60">
        <f t="shared" si="9"/>
        <v>-1.604405594405593</v>
      </c>
    </row>
    <row r="107" spans="1:6" x14ac:dyDescent="0.3">
      <c r="A107" s="32">
        <v>43198</v>
      </c>
      <c r="B107" s="33">
        <v>19.170000000000002</v>
      </c>
      <c r="C107" s="4">
        <f t="shared" si="11"/>
        <v>13.405594405594407</v>
      </c>
      <c r="D107" s="12">
        <v>15.16</v>
      </c>
      <c r="E107" s="4">
        <f t="shared" si="12"/>
        <v>15.01</v>
      </c>
      <c r="F107" s="60">
        <f t="shared" si="9"/>
        <v>-1.604405594405593</v>
      </c>
    </row>
    <row r="108" spans="1:6" x14ac:dyDescent="0.3">
      <c r="A108" s="32">
        <v>43199</v>
      </c>
      <c r="B108" s="33">
        <v>19.170000000000002</v>
      </c>
      <c r="C108" s="4">
        <f t="shared" si="11"/>
        <v>13.405594405594407</v>
      </c>
      <c r="D108" s="12">
        <v>15.16</v>
      </c>
      <c r="E108" s="4">
        <f t="shared" si="12"/>
        <v>15.01</v>
      </c>
      <c r="F108" s="60">
        <f t="shared" si="9"/>
        <v>-1.604405594405593</v>
      </c>
    </row>
    <row r="109" spans="1:6" x14ac:dyDescent="0.3">
      <c r="A109" s="32">
        <v>43200</v>
      </c>
      <c r="B109" s="33">
        <v>19.170000000000002</v>
      </c>
      <c r="C109" s="4">
        <f t="shared" si="11"/>
        <v>13.405594405594407</v>
      </c>
      <c r="D109" s="12">
        <v>15.16</v>
      </c>
      <c r="E109" s="4">
        <f t="shared" si="12"/>
        <v>15.01</v>
      </c>
      <c r="F109" s="60">
        <f t="shared" si="9"/>
        <v>-1.604405594405593</v>
      </c>
    </row>
    <row r="110" spans="1:6" x14ac:dyDescent="0.3">
      <c r="A110" s="32">
        <v>43201</v>
      </c>
      <c r="B110" s="33">
        <v>19.170000000000002</v>
      </c>
      <c r="C110" s="4">
        <f t="shared" si="11"/>
        <v>13.405594405594407</v>
      </c>
      <c r="D110" s="12">
        <v>15.26</v>
      </c>
      <c r="E110" s="4">
        <f t="shared" si="12"/>
        <v>15.11</v>
      </c>
      <c r="F110" s="60">
        <f t="shared" si="9"/>
        <v>-1.7044055944055927</v>
      </c>
    </row>
    <row r="111" spans="1:6" x14ac:dyDescent="0.3">
      <c r="A111" s="32">
        <v>43202</v>
      </c>
      <c r="B111" s="33">
        <v>19.170000000000002</v>
      </c>
      <c r="C111" s="4">
        <f t="shared" si="11"/>
        <v>13.405594405594407</v>
      </c>
      <c r="D111" s="12">
        <v>15.26</v>
      </c>
      <c r="E111" s="4">
        <f t="shared" si="12"/>
        <v>15.11</v>
      </c>
      <c r="F111" s="60">
        <f t="shared" si="9"/>
        <v>-1.7044055944055927</v>
      </c>
    </row>
    <row r="112" spans="1:6" x14ac:dyDescent="0.3">
      <c r="A112" s="32">
        <v>43203</v>
      </c>
      <c r="B112" s="33">
        <v>19.170000000000002</v>
      </c>
      <c r="C112" s="4">
        <f t="shared" si="11"/>
        <v>13.405594405594407</v>
      </c>
      <c r="D112" s="12">
        <v>15.26</v>
      </c>
      <c r="E112" s="4">
        <f t="shared" si="12"/>
        <v>15.11</v>
      </c>
      <c r="F112" s="60">
        <f t="shared" si="9"/>
        <v>-1.7044055944055927</v>
      </c>
    </row>
    <row r="113" spans="1:6" x14ac:dyDescent="0.3">
      <c r="A113" s="32">
        <v>43204</v>
      </c>
      <c r="B113" s="33">
        <v>19.170000000000002</v>
      </c>
      <c r="C113" s="4">
        <f t="shared" si="11"/>
        <v>13.405594405594407</v>
      </c>
      <c r="D113" s="12">
        <v>15.26</v>
      </c>
      <c r="E113" s="4">
        <f t="shared" si="12"/>
        <v>15.11</v>
      </c>
      <c r="F113" s="60">
        <f t="shared" si="9"/>
        <v>-1.7044055944055927</v>
      </c>
    </row>
    <row r="114" spans="1:6" x14ac:dyDescent="0.3">
      <c r="A114" s="32">
        <v>43205</v>
      </c>
      <c r="B114" s="33">
        <v>19.170000000000002</v>
      </c>
      <c r="C114" s="4">
        <f t="shared" si="11"/>
        <v>13.405594405594407</v>
      </c>
      <c r="D114" s="12">
        <v>15.26</v>
      </c>
      <c r="E114" s="4">
        <f t="shared" si="12"/>
        <v>15.11</v>
      </c>
      <c r="F114" s="60">
        <f t="shared" si="9"/>
        <v>-1.7044055944055927</v>
      </c>
    </row>
    <row r="115" spans="1:6" x14ac:dyDescent="0.3">
      <c r="A115" s="32">
        <v>43206</v>
      </c>
      <c r="B115" s="33">
        <v>19.170000000000002</v>
      </c>
      <c r="C115" s="4">
        <f t="shared" si="11"/>
        <v>13.405594405594407</v>
      </c>
      <c r="D115" s="12">
        <v>15.36</v>
      </c>
      <c r="E115" s="4">
        <f t="shared" si="12"/>
        <v>15.209999999999999</v>
      </c>
      <c r="F115" s="60">
        <f t="shared" si="9"/>
        <v>-1.8044055944055923</v>
      </c>
    </row>
    <row r="116" spans="1:6" x14ac:dyDescent="0.3">
      <c r="A116" s="32">
        <v>43207</v>
      </c>
      <c r="B116" s="33">
        <v>19.170000000000002</v>
      </c>
      <c r="C116" s="4">
        <f t="shared" si="11"/>
        <v>13.405594405594407</v>
      </c>
      <c r="D116" s="12">
        <v>15.36</v>
      </c>
      <c r="E116" s="4">
        <f t="shared" si="12"/>
        <v>15.209999999999999</v>
      </c>
      <c r="F116" s="60">
        <f t="shared" si="9"/>
        <v>-1.8044055944055923</v>
      </c>
    </row>
    <row r="117" spans="1:6" x14ac:dyDescent="0.3">
      <c r="A117" s="32">
        <v>43208</v>
      </c>
      <c r="B117" s="33">
        <v>19.170000000000002</v>
      </c>
      <c r="C117" s="4">
        <f t="shared" si="11"/>
        <v>13.405594405594407</v>
      </c>
      <c r="D117" s="12">
        <v>15.36</v>
      </c>
      <c r="E117" s="4">
        <f t="shared" si="12"/>
        <v>15.209999999999999</v>
      </c>
      <c r="F117" s="60">
        <f t="shared" si="9"/>
        <v>-1.8044055944055923</v>
      </c>
    </row>
    <row r="118" spans="1:6" x14ac:dyDescent="0.3">
      <c r="A118" s="32">
        <v>43209</v>
      </c>
      <c r="B118" s="33">
        <v>19.170000000000002</v>
      </c>
      <c r="C118" s="4">
        <f t="shared" si="11"/>
        <v>13.405594405594407</v>
      </c>
      <c r="D118" s="12">
        <v>15.36</v>
      </c>
      <c r="E118" s="4">
        <f t="shared" si="12"/>
        <v>15.209999999999999</v>
      </c>
      <c r="F118" s="60">
        <f t="shared" si="9"/>
        <v>-1.8044055944055923</v>
      </c>
    </row>
    <row r="119" spans="1:6" x14ac:dyDescent="0.3">
      <c r="A119" s="32">
        <v>43210</v>
      </c>
      <c r="B119" s="33">
        <v>19.170000000000002</v>
      </c>
      <c r="C119" s="4">
        <f t="shared" si="11"/>
        <v>13.405594405594407</v>
      </c>
      <c r="D119" s="12">
        <v>15.51</v>
      </c>
      <c r="E119" s="4">
        <f t="shared" si="12"/>
        <v>15.36</v>
      </c>
      <c r="F119" s="60">
        <f t="shared" si="9"/>
        <v>-1.9544055944055927</v>
      </c>
    </row>
    <row r="120" spans="1:6" x14ac:dyDescent="0.3">
      <c r="A120" s="32">
        <v>43211</v>
      </c>
      <c r="B120" s="33">
        <v>19.170000000000002</v>
      </c>
      <c r="C120" s="4">
        <f t="shared" si="11"/>
        <v>13.405594405594407</v>
      </c>
      <c r="D120" s="12">
        <v>15.51</v>
      </c>
      <c r="E120" s="4">
        <f t="shared" si="12"/>
        <v>15.36</v>
      </c>
      <c r="F120" s="60">
        <f t="shared" si="9"/>
        <v>-1.9544055944055927</v>
      </c>
    </row>
    <row r="121" spans="1:6" x14ac:dyDescent="0.3">
      <c r="A121" s="32">
        <v>43212</v>
      </c>
      <c r="B121" s="33">
        <v>19.170000000000002</v>
      </c>
      <c r="C121" s="4">
        <f t="shared" si="11"/>
        <v>13.405594405594407</v>
      </c>
      <c r="D121" s="12">
        <v>15.51</v>
      </c>
      <c r="E121" s="4">
        <f t="shared" si="12"/>
        <v>15.36</v>
      </c>
      <c r="F121" s="60">
        <f t="shared" si="9"/>
        <v>-1.9544055944055927</v>
      </c>
    </row>
    <row r="122" spans="1:6" x14ac:dyDescent="0.3">
      <c r="A122" s="32">
        <v>43213</v>
      </c>
      <c r="B122" s="33">
        <v>19.170000000000002</v>
      </c>
      <c r="C122" s="4">
        <f t="shared" si="11"/>
        <v>13.405594405594407</v>
      </c>
      <c r="D122" s="12">
        <v>15.41</v>
      </c>
      <c r="E122" s="4">
        <f t="shared" si="12"/>
        <v>15.26</v>
      </c>
      <c r="F122" s="60">
        <f t="shared" si="9"/>
        <v>-1.854405594405593</v>
      </c>
    </row>
    <row r="123" spans="1:6" x14ac:dyDescent="0.3">
      <c r="A123" s="32">
        <v>43214</v>
      </c>
      <c r="B123" s="33">
        <v>19.46</v>
      </c>
      <c r="C123" s="4">
        <f t="shared" si="11"/>
        <v>13.60839160839161</v>
      </c>
      <c r="D123" s="12">
        <v>15.51</v>
      </c>
      <c r="E123" s="4">
        <f t="shared" si="12"/>
        <v>15.36</v>
      </c>
      <c r="F123" s="60">
        <f t="shared" si="9"/>
        <v>-1.7516083916083893</v>
      </c>
    </row>
    <row r="124" spans="1:6" x14ac:dyDescent="0.3">
      <c r="A124" s="32">
        <v>43215</v>
      </c>
      <c r="B124" s="33">
        <v>19.46</v>
      </c>
      <c r="C124" s="4">
        <f t="shared" si="11"/>
        <v>13.60839160839161</v>
      </c>
      <c r="D124" s="12">
        <v>15.51</v>
      </c>
      <c r="E124" s="4">
        <f t="shared" si="12"/>
        <v>15.36</v>
      </c>
      <c r="F124" s="60">
        <f t="shared" si="9"/>
        <v>-1.7516083916083893</v>
      </c>
    </row>
    <row r="125" spans="1:6" x14ac:dyDescent="0.3">
      <c r="A125" s="32">
        <v>43216</v>
      </c>
      <c r="B125" s="33">
        <v>19.46</v>
      </c>
      <c r="C125" s="4">
        <f t="shared" si="11"/>
        <v>13.60839160839161</v>
      </c>
      <c r="D125" s="12">
        <v>15.51</v>
      </c>
      <c r="E125" s="4">
        <f t="shared" si="12"/>
        <v>15.36</v>
      </c>
      <c r="F125" s="60">
        <f t="shared" si="9"/>
        <v>-1.7516083916083893</v>
      </c>
    </row>
    <row r="126" spans="1:6" x14ac:dyDescent="0.3">
      <c r="A126" s="32">
        <v>43217</v>
      </c>
      <c r="B126" s="33">
        <v>19.46</v>
      </c>
      <c r="C126" s="4">
        <f t="shared" si="11"/>
        <v>13.60839160839161</v>
      </c>
      <c r="D126" s="12">
        <v>15.51</v>
      </c>
      <c r="E126" s="4">
        <f t="shared" si="12"/>
        <v>15.36</v>
      </c>
      <c r="F126" s="60">
        <f t="shared" si="9"/>
        <v>-1.7516083916083893</v>
      </c>
    </row>
    <row r="127" spans="1:6" x14ac:dyDescent="0.3">
      <c r="A127" s="32">
        <v>43218</v>
      </c>
      <c r="B127" s="33">
        <v>19.46</v>
      </c>
      <c r="C127" s="4">
        <f t="shared" si="11"/>
        <v>13.60839160839161</v>
      </c>
      <c r="D127" s="12">
        <v>15.51</v>
      </c>
      <c r="E127" s="4">
        <f t="shared" si="12"/>
        <v>15.36</v>
      </c>
      <c r="F127" s="60">
        <f t="shared" si="9"/>
        <v>-1.7516083916083893</v>
      </c>
    </row>
    <row r="128" spans="1:6" x14ac:dyDescent="0.3">
      <c r="A128" s="32">
        <v>43219</v>
      </c>
      <c r="B128" s="33">
        <v>19.46</v>
      </c>
      <c r="C128" s="4">
        <f t="shared" si="11"/>
        <v>13.60839160839161</v>
      </c>
      <c r="D128" s="12">
        <v>15.51</v>
      </c>
      <c r="E128" s="4">
        <f t="shared" si="12"/>
        <v>15.36</v>
      </c>
      <c r="F128" s="60">
        <f t="shared" si="9"/>
        <v>-1.7516083916083893</v>
      </c>
    </row>
    <row r="129" spans="1:6" ht="13.5" thickBot="1" x14ac:dyDescent="0.35">
      <c r="A129" s="34">
        <v>43220</v>
      </c>
      <c r="B129" s="35">
        <v>19.46</v>
      </c>
      <c r="C129" s="10">
        <f t="shared" si="11"/>
        <v>13.60839160839161</v>
      </c>
      <c r="D129" s="13">
        <v>15.66</v>
      </c>
      <c r="E129" s="10">
        <f t="shared" si="12"/>
        <v>15.51</v>
      </c>
      <c r="F129" s="61">
        <f t="shared" si="9"/>
        <v>-1.9016083916083897</v>
      </c>
    </row>
    <row r="130" spans="1:6" x14ac:dyDescent="0.3">
      <c r="A130" s="36" t="s">
        <v>5</v>
      </c>
      <c r="B130" s="37">
        <f t="shared" ref="B130:E130" si="13">AVERAGE(B100:B129)</f>
        <v>19.237666666666676</v>
      </c>
      <c r="C130" s="6">
        <f t="shared" si="13"/>
        <v>13.452913752913755</v>
      </c>
      <c r="D130" s="6">
        <f t="shared" si="13"/>
        <v>15.339999999999998</v>
      </c>
      <c r="E130" s="6">
        <f t="shared" si="13"/>
        <v>15.190000000000005</v>
      </c>
      <c r="F130" s="62">
        <f t="shared" si="9"/>
        <v>-1.7370862470862498</v>
      </c>
    </row>
    <row r="131" spans="1:6" x14ac:dyDescent="0.3">
      <c r="F131" s="58"/>
    </row>
    <row r="132" spans="1:6" x14ac:dyDescent="0.3">
      <c r="A132" s="32">
        <v>43221</v>
      </c>
      <c r="B132" s="33">
        <v>19.46</v>
      </c>
      <c r="C132" s="4">
        <f t="shared" ref="C132:C162" si="14">B132/1.43</f>
        <v>13.60839160839161</v>
      </c>
      <c r="D132" s="2">
        <v>15.66</v>
      </c>
      <c r="E132" s="4">
        <f>D132-0.15</f>
        <v>15.51</v>
      </c>
      <c r="F132" s="60">
        <f t="shared" si="9"/>
        <v>-1.9016083916083897</v>
      </c>
    </row>
    <row r="133" spans="1:6" x14ac:dyDescent="0.3">
      <c r="A133" s="32">
        <v>43222</v>
      </c>
      <c r="B133" s="33">
        <v>19.46</v>
      </c>
      <c r="C133" s="4">
        <f t="shared" si="14"/>
        <v>13.60839160839161</v>
      </c>
      <c r="D133" s="2">
        <v>15.66</v>
      </c>
      <c r="E133" s="4">
        <f t="shared" ref="E133:E162" si="15">D133-0.15</f>
        <v>15.51</v>
      </c>
      <c r="F133" s="60">
        <f t="shared" ref="F133:F195" si="16">C133-E133</f>
        <v>-1.9016083916083897</v>
      </c>
    </row>
    <row r="134" spans="1:6" x14ac:dyDescent="0.3">
      <c r="A134" s="32">
        <v>43223</v>
      </c>
      <c r="B134" s="33">
        <v>19.46</v>
      </c>
      <c r="C134" s="4">
        <f t="shared" si="14"/>
        <v>13.60839160839161</v>
      </c>
      <c r="D134" s="2">
        <v>15.66</v>
      </c>
      <c r="E134" s="4">
        <f t="shared" si="15"/>
        <v>15.51</v>
      </c>
      <c r="F134" s="60">
        <f t="shared" si="16"/>
        <v>-1.9016083916083897</v>
      </c>
    </row>
    <row r="135" spans="1:6" x14ac:dyDescent="0.3">
      <c r="A135" s="32">
        <v>43224</v>
      </c>
      <c r="B135" s="33">
        <v>19.46</v>
      </c>
      <c r="C135" s="4">
        <f t="shared" si="14"/>
        <v>13.60839160839161</v>
      </c>
      <c r="D135" s="2">
        <v>15.76</v>
      </c>
      <c r="E135" s="4">
        <f t="shared" si="15"/>
        <v>15.61</v>
      </c>
      <c r="F135" s="60">
        <f t="shared" si="16"/>
        <v>-2.0016083916083893</v>
      </c>
    </row>
    <row r="136" spans="1:6" x14ac:dyDescent="0.3">
      <c r="A136" s="32">
        <v>43225</v>
      </c>
      <c r="B136" s="33">
        <v>19.46</v>
      </c>
      <c r="C136" s="4">
        <f t="shared" si="14"/>
        <v>13.60839160839161</v>
      </c>
      <c r="D136" s="2">
        <v>15.76</v>
      </c>
      <c r="E136" s="4">
        <f t="shared" si="15"/>
        <v>15.61</v>
      </c>
      <c r="F136" s="60">
        <f t="shared" si="16"/>
        <v>-2.0016083916083893</v>
      </c>
    </row>
    <row r="137" spans="1:6" x14ac:dyDescent="0.3">
      <c r="A137" s="32">
        <v>43226</v>
      </c>
      <c r="B137" s="33">
        <v>19.46</v>
      </c>
      <c r="C137" s="4">
        <f t="shared" si="14"/>
        <v>13.60839160839161</v>
      </c>
      <c r="D137" s="2">
        <v>15.76</v>
      </c>
      <c r="E137" s="4">
        <f t="shared" si="15"/>
        <v>15.61</v>
      </c>
      <c r="F137" s="60">
        <f t="shared" si="16"/>
        <v>-2.0016083916083893</v>
      </c>
    </row>
    <row r="138" spans="1:6" x14ac:dyDescent="0.3">
      <c r="A138" s="32">
        <v>43227</v>
      </c>
      <c r="B138" s="33">
        <v>19.46</v>
      </c>
      <c r="C138" s="4">
        <f t="shared" si="14"/>
        <v>13.60839160839161</v>
      </c>
      <c r="D138" s="2">
        <v>15.76</v>
      </c>
      <c r="E138" s="4">
        <f t="shared" si="15"/>
        <v>15.61</v>
      </c>
      <c r="F138" s="60">
        <f t="shared" si="16"/>
        <v>-2.0016083916083893</v>
      </c>
    </row>
    <row r="139" spans="1:6" x14ac:dyDescent="0.3">
      <c r="A139" s="32">
        <v>43228</v>
      </c>
      <c r="B139" s="33">
        <v>19.46</v>
      </c>
      <c r="C139" s="4">
        <f t="shared" si="14"/>
        <v>13.60839160839161</v>
      </c>
      <c r="D139" s="2">
        <v>15.76</v>
      </c>
      <c r="E139" s="4">
        <f t="shared" si="15"/>
        <v>15.61</v>
      </c>
      <c r="F139" s="60">
        <f t="shared" si="16"/>
        <v>-2.0016083916083893</v>
      </c>
    </row>
    <row r="140" spans="1:6" x14ac:dyDescent="0.3">
      <c r="A140" s="32">
        <v>43229</v>
      </c>
      <c r="B140" s="33">
        <v>19.46</v>
      </c>
      <c r="C140" s="4">
        <f t="shared" si="14"/>
        <v>13.60839160839161</v>
      </c>
      <c r="D140" s="2">
        <v>15.86</v>
      </c>
      <c r="E140" s="4">
        <f t="shared" si="15"/>
        <v>15.709999999999999</v>
      </c>
      <c r="F140" s="60">
        <f t="shared" si="16"/>
        <v>-2.101608391608389</v>
      </c>
    </row>
    <row r="141" spans="1:6" x14ac:dyDescent="0.3">
      <c r="A141" s="32">
        <v>43230</v>
      </c>
      <c r="B141" s="33">
        <v>19.46</v>
      </c>
      <c r="C141" s="4">
        <f t="shared" si="14"/>
        <v>13.60839160839161</v>
      </c>
      <c r="D141" s="2">
        <v>15.86</v>
      </c>
      <c r="E141" s="4">
        <f t="shared" si="15"/>
        <v>15.709999999999999</v>
      </c>
      <c r="F141" s="60">
        <f t="shared" si="16"/>
        <v>-2.101608391608389</v>
      </c>
    </row>
    <row r="142" spans="1:6" x14ac:dyDescent="0.3">
      <c r="A142" s="32">
        <v>43231</v>
      </c>
      <c r="B142" s="33">
        <v>19.46</v>
      </c>
      <c r="C142" s="4">
        <f t="shared" si="14"/>
        <v>13.60839160839161</v>
      </c>
      <c r="D142" s="2">
        <v>15.86</v>
      </c>
      <c r="E142" s="4">
        <f t="shared" si="15"/>
        <v>15.709999999999999</v>
      </c>
      <c r="F142" s="60">
        <f t="shared" si="16"/>
        <v>-2.101608391608389</v>
      </c>
    </row>
    <row r="143" spans="1:6" x14ac:dyDescent="0.3">
      <c r="A143" s="32">
        <v>43232</v>
      </c>
      <c r="B143" s="33">
        <v>19.46</v>
      </c>
      <c r="C143" s="4">
        <f t="shared" si="14"/>
        <v>13.60839160839161</v>
      </c>
      <c r="D143" s="2">
        <v>15.86</v>
      </c>
      <c r="E143" s="4">
        <f t="shared" si="15"/>
        <v>15.709999999999999</v>
      </c>
      <c r="F143" s="60">
        <f t="shared" si="16"/>
        <v>-2.101608391608389</v>
      </c>
    </row>
    <row r="144" spans="1:6" x14ac:dyDescent="0.3">
      <c r="A144" s="32">
        <v>43233</v>
      </c>
      <c r="B144" s="33">
        <v>19.46</v>
      </c>
      <c r="C144" s="4">
        <f t="shared" si="14"/>
        <v>13.60839160839161</v>
      </c>
      <c r="D144" s="2">
        <v>15.86</v>
      </c>
      <c r="E144" s="4">
        <f t="shared" si="15"/>
        <v>15.709999999999999</v>
      </c>
      <c r="F144" s="60">
        <f t="shared" si="16"/>
        <v>-2.101608391608389</v>
      </c>
    </row>
    <row r="145" spans="1:6" x14ac:dyDescent="0.3">
      <c r="A145" s="32">
        <v>43234</v>
      </c>
      <c r="B145" s="33">
        <v>19.46</v>
      </c>
      <c r="C145" s="4">
        <f t="shared" si="14"/>
        <v>13.60839160839161</v>
      </c>
      <c r="D145" s="2">
        <v>15.86</v>
      </c>
      <c r="E145" s="4">
        <f t="shared" si="15"/>
        <v>15.709999999999999</v>
      </c>
      <c r="F145" s="60">
        <f t="shared" si="16"/>
        <v>-2.101608391608389</v>
      </c>
    </row>
    <row r="146" spans="1:6" x14ac:dyDescent="0.3">
      <c r="A146" s="32">
        <v>43235</v>
      </c>
      <c r="B146" s="33">
        <v>19.46</v>
      </c>
      <c r="C146" s="4">
        <f t="shared" si="14"/>
        <v>13.60839160839161</v>
      </c>
      <c r="D146" s="2">
        <v>15.86</v>
      </c>
      <c r="E146" s="4">
        <f t="shared" si="15"/>
        <v>15.709999999999999</v>
      </c>
      <c r="F146" s="60">
        <f t="shared" si="16"/>
        <v>-2.101608391608389</v>
      </c>
    </row>
    <row r="147" spans="1:6" x14ac:dyDescent="0.3">
      <c r="A147" s="32">
        <v>43236</v>
      </c>
      <c r="B147" s="33">
        <v>19.75</v>
      </c>
      <c r="C147" s="4">
        <f t="shared" si="14"/>
        <v>13.811188811188812</v>
      </c>
      <c r="D147" s="2">
        <v>15.96</v>
      </c>
      <c r="E147" s="4">
        <f t="shared" si="15"/>
        <v>15.81</v>
      </c>
      <c r="F147" s="60">
        <f t="shared" si="16"/>
        <v>-1.9988111888111888</v>
      </c>
    </row>
    <row r="148" spans="1:6" x14ac:dyDescent="0.3">
      <c r="A148" s="32">
        <v>43237</v>
      </c>
      <c r="B148" s="33">
        <v>19.75</v>
      </c>
      <c r="C148" s="4">
        <f t="shared" si="14"/>
        <v>13.811188811188812</v>
      </c>
      <c r="D148" s="2">
        <v>15.96</v>
      </c>
      <c r="E148" s="4">
        <f t="shared" si="15"/>
        <v>15.81</v>
      </c>
      <c r="F148" s="60">
        <f t="shared" si="16"/>
        <v>-1.9988111888111888</v>
      </c>
    </row>
    <row r="149" spans="1:6" x14ac:dyDescent="0.3">
      <c r="A149" s="32">
        <v>43238</v>
      </c>
      <c r="B149" s="33">
        <v>19.75</v>
      </c>
      <c r="C149" s="4">
        <f t="shared" si="14"/>
        <v>13.811188811188812</v>
      </c>
      <c r="D149" s="2">
        <v>16.16</v>
      </c>
      <c r="E149" s="4">
        <f t="shared" si="15"/>
        <v>16.010000000000002</v>
      </c>
      <c r="F149" s="60">
        <f t="shared" si="16"/>
        <v>-2.1988111888111899</v>
      </c>
    </row>
    <row r="150" spans="1:6" x14ac:dyDescent="0.3">
      <c r="A150" s="32">
        <v>43239</v>
      </c>
      <c r="B150" s="33">
        <v>19.75</v>
      </c>
      <c r="C150" s="4">
        <f t="shared" si="14"/>
        <v>13.811188811188812</v>
      </c>
      <c r="D150" s="2">
        <v>16.16</v>
      </c>
      <c r="E150" s="4">
        <f t="shared" si="15"/>
        <v>16.010000000000002</v>
      </c>
      <c r="F150" s="60">
        <f t="shared" si="16"/>
        <v>-2.1988111888111899</v>
      </c>
    </row>
    <row r="151" spans="1:6" x14ac:dyDescent="0.3">
      <c r="A151" s="32">
        <v>43240</v>
      </c>
      <c r="B151" s="33">
        <v>19.75</v>
      </c>
      <c r="C151" s="4">
        <f t="shared" si="14"/>
        <v>13.811188811188812</v>
      </c>
      <c r="D151" s="2">
        <v>16.16</v>
      </c>
      <c r="E151" s="4">
        <f t="shared" si="15"/>
        <v>16.010000000000002</v>
      </c>
      <c r="F151" s="60">
        <f t="shared" si="16"/>
        <v>-2.1988111888111899</v>
      </c>
    </row>
    <row r="152" spans="1:6" x14ac:dyDescent="0.3">
      <c r="A152" s="32">
        <v>43241</v>
      </c>
      <c r="B152" s="33">
        <v>19.75</v>
      </c>
      <c r="C152" s="4">
        <f t="shared" si="14"/>
        <v>13.811188811188812</v>
      </c>
      <c r="D152" s="2">
        <v>16.16</v>
      </c>
      <c r="E152" s="4">
        <f t="shared" si="15"/>
        <v>16.010000000000002</v>
      </c>
      <c r="F152" s="60">
        <f t="shared" si="16"/>
        <v>-2.1988111888111899</v>
      </c>
    </row>
    <row r="153" spans="1:6" x14ac:dyDescent="0.3">
      <c r="A153" s="32">
        <v>43242</v>
      </c>
      <c r="B153" s="33">
        <v>19.75</v>
      </c>
      <c r="C153" s="4">
        <f t="shared" si="14"/>
        <v>13.811188811188812</v>
      </c>
      <c r="D153" s="2">
        <v>16.16</v>
      </c>
      <c r="E153" s="4">
        <f t="shared" si="15"/>
        <v>16.010000000000002</v>
      </c>
      <c r="F153" s="60">
        <f t="shared" si="16"/>
        <v>-2.1988111888111899</v>
      </c>
    </row>
    <row r="154" spans="1:6" x14ac:dyDescent="0.3">
      <c r="A154" s="32">
        <v>43243</v>
      </c>
      <c r="B154" s="33">
        <v>19.75</v>
      </c>
      <c r="C154" s="4">
        <f t="shared" si="14"/>
        <v>13.811188811188812</v>
      </c>
      <c r="D154" s="2">
        <v>16.16</v>
      </c>
      <c r="E154" s="4">
        <f t="shared" si="15"/>
        <v>16.010000000000002</v>
      </c>
      <c r="F154" s="60">
        <f t="shared" si="16"/>
        <v>-2.1988111888111899</v>
      </c>
    </row>
    <row r="155" spans="1:6" x14ac:dyDescent="0.3">
      <c r="A155" s="32">
        <v>43244</v>
      </c>
      <c r="B155" s="33">
        <v>19.75</v>
      </c>
      <c r="C155" s="4">
        <f t="shared" si="14"/>
        <v>13.811188811188812</v>
      </c>
      <c r="D155" s="2">
        <v>16.16</v>
      </c>
      <c r="E155" s="4">
        <f t="shared" si="15"/>
        <v>16.010000000000002</v>
      </c>
      <c r="F155" s="60">
        <f t="shared" si="16"/>
        <v>-2.1988111888111899</v>
      </c>
    </row>
    <row r="156" spans="1:6" x14ac:dyDescent="0.3">
      <c r="A156" s="32">
        <v>43245</v>
      </c>
      <c r="B156" s="33">
        <v>19.75</v>
      </c>
      <c r="C156" s="4">
        <f t="shared" si="14"/>
        <v>13.811188811188812</v>
      </c>
      <c r="D156" s="2">
        <v>16.16</v>
      </c>
      <c r="E156" s="4">
        <f t="shared" si="15"/>
        <v>16.010000000000002</v>
      </c>
      <c r="F156" s="60">
        <f t="shared" si="16"/>
        <v>-2.1988111888111899</v>
      </c>
    </row>
    <row r="157" spans="1:6" x14ac:dyDescent="0.3">
      <c r="A157" s="32">
        <v>43246</v>
      </c>
      <c r="B157" s="33">
        <v>19.75</v>
      </c>
      <c r="C157" s="4">
        <f t="shared" si="14"/>
        <v>13.811188811188812</v>
      </c>
      <c r="D157" s="2">
        <v>16.16</v>
      </c>
      <c r="E157" s="4">
        <f t="shared" si="15"/>
        <v>16.010000000000002</v>
      </c>
      <c r="F157" s="60">
        <f t="shared" si="16"/>
        <v>-2.1988111888111899</v>
      </c>
    </row>
    <row r="158" spans="1:6" x14ac:dyDescent="0.3">
      <c r="A158" s="32">
        <v>43247</v>
      </c>
      <c r="B158" s="33">
        <v>19.75</v>
      </c>
      <c r="C158" s="4">
        <f t="shared" si="14"/>
        <v>13.811188811188812</v>
      </c>
      <c r="D158" s="2">
        <v>16.16</v>
      </c>
      <c r="E158" s="4">
        <f t="shared" si="15"/>
        <v>16.010000000000002</v>
      </c>
      <c r="F158" s="60">
        <f t="shared" si="16"/>
        <v>-2.1988111888111899</v>
      </c>
    </row>
    <row r="159" spans="1:6" x14ac:dyDescent="0.3">
      <c r="A159" s="32">
        <v>43248</v>
      </c>
      <c r="B159" s="33">
        <v>19.75</v>
      </c>
      <c r="C159" s="4">
        <f t="shared" si="14"/>
        <v>13.811188811188812</v>
      </c>
      <c r="D159" s="2">
        <v>15.96</v>
      </c>
      <c r="E159" s="4">
        <f t="shared" si="15"/>
        <v>15.81</v>
      </c>
      <c r="F159" s="60">
        <f t="shared" si="16"/>
        <v>-1.9988111888111888</v>
      </c>
    </row>
    <row r="160" spans="1:6" x14ac:dyDescent="0.3">
      <c r="A160" s="32">
        <v>43249</v>
      </c>
      <c r="B160" s="33">
        <v>19.75</v>
      </c>
      <c r="C160" s="4">
        <f t="shared" si="14"/>
        <v>13.811188811188812</v>
      </c>
      <c r="D160" s="2">
        <v>15.96</v>
      </c>
      <c r="E160" s="4">
        <f t="shared" si="15"/>
        <v>15.81</v>
      </c>
      <c r="F160" s="60">
        <f t="shared" si="16"/>
        <v>-1.9988111888111888</v>
      </c>
    </row>
    <row r="161" spans="1:6" x14ac:dyDescent="0.3">
      <c r="A161" s="32">
        <v>43250</v>
      </c>
      <c r="B161" s="33">
        <v>19.75</v>
      </c>
      <c r="C161" s="4">
        <f t="shared" si="14"/>
        <v>13.811188811188812</v>
      </c>
      <c r="D161" s="2">
        <v>15.86</v>
      </c>
      <c r="E161" s="4">
        <f t="shared" si="15"/>
        <v>15.709999999999999</v>
      </c>
      <c r="F161" s="60">
        <f t="shared" si="16"/>
        <v>-1.8988111888111874</v>
      </c>
    </row>
    <row r="162" spans="1:6" ht="13.5" thickBot="1" x14ac:dyDescent="0.35">
      <c r="A162" s="34">
        <v>43251</v>
      </c>
      <c r="B162" s="35">
        <v>19.75</v>
      </c>
      <c r="C162" s="10">
        <f t="shared" si="14"/>
        <v>13.811188811188812</v>
      </c>
      <c r="D162" s="9">
        <v>15.96</v>
      </c>
      <c r="E162" s="10">
        <f t="shared" si="15"/>
        <v>15.81</v>
      </c>
      <c r="F162" s="61">
        <f t="shared" si="16"/>
        <v>-1.9988111888111888</v>
      </c>
    </row>
    <row r="163" spans="1:6" x14ac:dyDescent="0.3">
      <c r="A163" s="38" t="s">
        <v>6</v>
      </c>
      <c r="B163" s="37">
        <f t="shared" ref="B163:E163" si="17">AVERAGE(B132:B162)</f>
        <v>19.609677419354842</v>
      </c>
      <c r="C163" s="6">
        <f t="shared" si="17"/>
        <v>13.713061132415966</v>
      </c>
      <c r="D163" s="6">
        <f t="shared" si="17"/>
        <v>15.937419354838719</v>
      </c>
      <c r="E163" s="6">
        <f t="shared" si="17"/>
        <v>15.787419354838708</v>
      </c>
      <c r="F163" s="62">
        <f t="shared" si="16"/>
        <v>-2.0743582224227417</v>
      </c>
    </row>
    <row r="164" spans="1:6" x14ac:dyDescent="0.3">
      <c r="A164" s="39"/>
      <c r="F164" s="58"/>
    </row>
    <row r="165" spans="1:6" x14ac:dyDescent="0.3">
      <c r="A165" s="32">
        <v>43252</v>
      </c>
      <c r="B165" s="33">
        <v>19.75</v>
      </c>
      <c r="C165" s="4">
        <f t="shared" ref="C165:C194" si="18">B165/1.43</f>
        <v>13.811188811188812</v>
      </c>
      <c r="D165" s="2">
        <v>15.96</v>
      </c>
      <c r="E165" s="4">
        <f>D165-0.15</f>
        <v>15.81</v>
      </c>
      <c r="F165" s="60">
        <f t="shared" si="16"/>
        <v>-1.9988111888111888</v>
      </c>
    </row>
    <row r="166" spans="1:6" x14ac:dyDescent="0.3">
      <c r="A166" s="32">
        <v>43253</v>
      </c>
      <c r="B166" s="33">
        <v>19.75</v>
      </c>
      <c r="C166" s="4">
        <f t="shared" si="18"/>
        <v>13.811188811188812</v>
      </c>
      <c r="D166" s="2">
        <v>15.96</v>
      </c>
      <c r="E166" s="4">
        <f t="shared" ref="E166:E194" si="19">D166-0.15</f>
        <v>15.81</v>
      </c>
      <c r="F166" s="60">
        <f t="shared" si="16"/>
        <v>-1.9988111888111888</v>
      </c>
    </row>
    <row r="167" spans="1:6" x14ac:dyDescent="0.3">
      <c r="A167" s="32">
        <v>43254</v>
      </c>
      <c r="B167" s="33">
        <v>19.75</v>
      </c>
      <c r="C167" s="4">
        <f t="shared" si="18"/>
        <v>13.811188811188812</v>
      </c>
      <c r="D167" s="2">
        <v>15.96</v>
      </c>
      <c r="E167" s="4">
        <f t="shared" si="19"/>
        <v>15.81</v>
      </c>
      <c r="F167" s="60">
        <f t="shared" si="16"/>
        <v>-1.9988111888111888</v>
      </c>
    </row>
    <row r="168" spans="1:6" x14ac:dyDescent="0.3">
      <c r="A168" s="32">
        <v>43255</v>
      </c>
      <c r="B168" s="33">
        <v>19.75</v>
      </c>
      <c r="C168" s="4">
        <f t="shared" si="18"/>
        <v>13.811188811188812</v>
      </c>
      <c r="D168" s="2">
        <v>15.96</v>
      </c>
      <c r="E168" s="4">
        <f t="shared" si="19"/>
        <v>15.81</v>
      </c>
      <c r="F168" s="60">
        <f t="shared" si="16"/>
        <v>-1.9988111888111888</v>
      </c>
    </row>
    <row r="169" spans="1:6" x14ac:dyDescent="0.3">
      <c r="A169" s="32">
        <v>43256</v>
      </c>
      <c r="B169" s="33">
        <v>19.75</v>
      </c>
      <c r="C169" s="4">
        <f t="shared" si="18"/>
        <v>13.811188811188812</v>
      </c>
      <c r="D169" s="2">
        <v>15.96</v>
      </c>
      <c r="E169" s="4">
        <f t="shared" si="19"/>
        <v>15.81</v>
      </c>
      <c r="F169" s="60">
        <f t="shared" si="16"/>
        <v>-1.9988111888111888</v>
      </c>
    </row>
    <row r="170" spans="1:6" x14ac:dyDescent="0.3">
      <c r="A170" s="32">
        <v>43257</v>
      </c>
      <c r="B170" s="33">
        <v>19.75</v>
      </c>
      <c r="C170" s="4">
        <f t="shared" si="18"/>
        <v>13.811188811188812</v>
      </c>
      <c r="D170" s="2">
        <v>15.96</v>
      </c>
      <c r="E170" s="4">
        <f t="shared" si="19"/>
        <v>15.81</v>
      </c>
      <c r="F170" s="60">
        <f t="shared" si="16"/>
        <v>-1.9988111888111888</v>
      </c>
    </row>
    <row r="171" spans="1:6" x14ac:dyDescent="0.3">
      <c r="A171" s="32">
        <v>43258</v>
      </c>
      <c r="B171" s="33">
        <v>19.75</v>
      </c>
      <c r="C171" s="4">
        <f t="shared" si="18"/>
        <v>13.811188811188812</v>
      </c>
      <c r="D171" s="2">
        <v>15.76</v>
      </c>
      <c r="E171" s="4">
        <f t="shared" si="19"/>
        <v>15.61</v>
      </c>
      <c r="F171" s="60">
        <f t="shared" si="16"/>
        <v>-1.7988111888111877</v>
      </c>
    </row>
    <row r="172" spans="1:6" x14ac:dyDescent="0.3">
      <c r="A172" s="32">
        <v>43259</v>
      </c>
      <c r="B172" s="33">
        <v>19.75</v>
      </c>
      <c r="C172" s="4">
        <f t="shared" si="18"/>
        <v>13.811188811188812</v>
      </c>
      <c r="D172" s="2">
        <v>15.76</v>
      </c>
      <c r="E172" s="4">
        <f t="shared" si="19"/>
        <v>15.61</v>
      </c>
      <c r="F172" s="60">
        <f t="shared" si="16"/>
        <v>-1.7988111888111877</v>
      </c>
    </row>
    <row r="173" spans="1:6" x14ac:dyDescent="0.3">
      <c r="A173" s="32">
        <v>43260</v>
      </c>
      <c r="B173" s="33">
        <v>19.75</v>
      </c>
      <c r="C173" s="4">
        <f t="shared" si="18"/>
        <v>13.811188811188812</v>
      </c>
      <c r="D173" s="2">
        <v>15.76</v>
      </c>
      <c r="E173" s="4">
        <f t="shared" si="19"/>
        <v>15.61</v>
      </c>
      <c r="F173" s="60">
        <f t="shared" si="16"/>
        <v>-1.7988111888111877</v>
      </c>
    </row>
    <row r="174" spans="1:6" x14ac:dyDescent="0.3">
      <c r="A174" s="32">
        <v>43261</v>
      </c>
      <c r="B174" s="33">
        <v>19.75</v>
      </c>
      <c r="C174" s="4">
        <f t="shared" si="18"/>
        <v>13.811188811188812</v>
      </c>
      <c r="D174" s="2">
        <v>15.76</v>
      </c>
      <c r="E174" s="4">
        <f t="shared" si="19"/>
        <v>15.61</v>
      </c>
      <c r="F174" s="60">
        <f t="shared" si="16"/>
        <v>-1.7988111888111877</v>
      </c>
    </row>
    <row r="175" spans="1:6" x14ac:dyDescent="0.3">
      <c r="A175" s="32">
        <v>43262</v>
      </c>
      <c r="B175" s="33">
        <v>19.75</v>
      </c>
      <c r="C175" s="4">
        <f t="shared" si="18"/>
        <v>13.811188811188812</v>
      </c>
      <c r="D175" s="2">
        <v>15.86</v>
      </c>
      <c r="E175" s="4">
        <f t="shared" si="19"/>
        <v>15.709999999999999</v>
      </c>
      <c r="F175" s="60">
        <f t="shared" si="16"/>
        <v>-1.8988111888111874</v>
      </c>
    </row>
    <row r="176" spans="1:6" x14ac:dyDescent="0.3">
      <c r="A176" s="32">
        <v>43263</v>
      </c>
      <c r="B176" s="33">
        <v>19.75</v>
      </c>
      <c r="C176" s="4">
        <f t="shared" si="18"/>
        <v>13.811188811188812</v>
      </c>
      <c r="D176" s="2">
        <v>15.86</v>
      </c>
      <c r="E176" s="4">
        <f t="shared" si="19"/>
        <v>15.709999999999999</v>
      </c>
      <c r="F176" s="60">
        <f t="shared" si="16"/>
        <v>-1.8988111888111874</v>
      </c>
    </row>
    <row r="177" spans="1:6" x14ac:dyDescent="0.3">
      <c r="A177" s="32">
        <v>43264</v>
      </c>
      <c r="B177" s="33">
        <v>19.75</v>
      </c>
      <c r="C177" s="4">
        <f t="shared" si="18"/>
        <v>13.811188811188812</v>
      </c>
      <c r="D177" s="2">
        <v>15.76</v>
      </c>
      <c r="E177" s="4">
        <f t="shared" si="19"/>
        <v>15.61</v>
      </c>
      <c r="F177" s="60">
        <f t="shared" si="16"/>
        <v>-1.7988111888111877</v>
      </c>
    </row>
    <row r="178" spans="1:6" x14ac:dyDescent="0.3">
      <c r="A178" s="32">
        <v>43265</v>
      </c>
      <c r="B178" s="33">
        <v>19.75</v>
      </c>
      <c r="C178" s="4">
        <f t="shared" si="18"/>
        <v>13.811188811188812</v>
      </c>
      <c r="D178" s="2">
        <v>15.76</v>
      </c>
      <c r="E178" s="4">
        <f t="shared" si="19"/>
        <v>15.61</v>
      </c>
      <c r="F178" s="60">
        <f t="shared" si="16"/>
        <v>-1.7988111888111877</v>
      </c>
    </row>
    <row r="179" spans="1:6" x14ac:dyDescent="0.3">
      <c r="A179" s="32">
        <v>43266</v>
      </c>
      <c r="B179" s="33">
        <v>19.75</v>
      </c>
      <c r="C179" s="4">
        <f t="shared" si="18"/>
        <v>13.811188811188812</v>
      </c>
      <c r="D179" s="2">
        <v>15.61</v>
      </c>
      <c r="E179" s="4">
        <f t="shared" si="19"/>
        <v>15.459999999999999</v>
      </c>
      <c r="F179" s="60">
        <f t="shared" si="16"/>
        <v>-1.6488111888111874</v>
      </c>
    </row>
    <row r="180" spans="1:6" x14ac:dyDescent="0.3">
      <c r="A180" s="32">
        <v>43267</v>
      </c>
      <c r="B180" s="33">
        <v>19.75</v>
      </c>
      <c r="C180" s="4">
        <f t="shared" si="18"/>
        <v>13.811188811188812</v>
      </c>
      <c r="D180" s="2">
        <v>15.61</v>
      </c>
      <c r="E180" s="4">
        <f t="shared" si="19"/>
        <v>15.459999999999999</v>
      </c>
      <c r="F180" s="60">
        <f t="shared" si="16"/>
        <v>-1.6488111888111874</v>
      </c>
    </row>
    <row r="181" spans="1:6" x14ac:dyDescent="0.3">
      <c r="A181" s="32">
        <v>43268</v>
      </c>
      <c r="B181" s="33">
        <v>19.75</v>
      </c>
      <c r="C181" s="4">
        <f t="shared" si="18"/>
        <v>13.811188811188812</v>
      </c>
      <c r="D181" s="2">
        <v>15.61</v>
      </c>
      <c r="E181" s="4">
        <f t="shared" si="19"/>
        <v>15.459999999999999</v>
      </c>
      <c r="F181" s="60">
        <f t="shared" si="16"/>
        <v>-1.6488111888111874</v>
      </c>
    </row>
    <row r="182" spans="1:6" x14ac:dyDescent="0.3">
      <c r="A182" s="32">
        <v>43269</v>
      </c>
      <c r="B182" s="33">
        <v>19.75</v>
      </c>
      <c r="C182" s="4">
        <f t="shared" si="18"/>
        <v>13.811188811188812</v>
      </c>
      <c r="D182" s="2">
        <v>15.51</v>
      </c>
      <c r="E182" s="4">
        <f t="shared" si="19"/>
        <v>15.36</v>
      </c>
      <c r="F182" s="60">
        <f t="shared" si="16"/>
        <v>-1.5488111888111877</v>
      </c>
    </row>
    <row r="183" spans="1:6" x14ac:dyDescent="0.3">
      <c r="A183" s="32">
        <v>43270</v>
      </c>
      <c r="B183" s="33">
        <v>19.75</v>
      </c>
      <c r="C183" s="4">
        <f t="shared" si="18"/>
        <v>13.811188811188812</v>
      </c>
      <c r="D183" s="2">
        <v>15.61</v>
      </c>
      <c r="E183" s="4">
        <f t="shared" si="19"/>
        <v>15.459999999999999</v>
      </c>
      <c r="F183" s="60">
        <f t="shared" si="16"/>
        <v>-1.6488111888111874</v>
      </c>
    </row>
    <row r="184" spans="1:6" x14ac:dyDescent="0.3">
      <c r="A184" s="32">
        <v>43271</v>
      </c>
      <c r="B184" s="33">
        <v>19.75</v>
      </c>
      <c r="C184" s="4">
        <f t="shared" si="18"/>
        <v>13.811188811188812</v>
      </c>
      <c r="D184" s="2">
        <v>15.71</v>
      </c>
      <c r="E184" s="4">
        <f t="shared" si="19"/>
        <v>15.56</v>
      </c>
      <c r="F184" s="60">
        <f t="shared" si="16"/>
        <v>-1.7488111888111888</v>
      </c>
    </row>
    <row r="185" spans="1:6" x14ac:dyDescent="0.3">
      <c r="A185" s="32">
        <v>43272</v>
      </c>
      <c r="B185" s="33">
        <v>19.75</v>
      </c>
      <c r="C185" s="4">
        <f t="shared" si="18"/>
        <v>13.811188811188812</v>
      </c>
      <c r="D185" s="2">
        <v>15.71</v>
      </c>
      <c r="E185" s="4">
        <f t="shared" si="19"/>
        <v>15.56</v>
      </c>
      <c r="F185" s="60">
        <f t="shared" si="16"/>
        <v>-1.7488111888111888</v>
      </c>
    </row>
    <row r="186" spans="1:6" x14ac:dyDescent="0.3">
      <c r="A186" s="32">
        <v>43273</v>
      </c>
      <c r="B186" s="33">
        <v>19.75</v>
      </c>
      <c r="C186" s="4">
        <f t="shared" si="18"/>
        <v>13.811188811188812</v>
      </c>
      <c r="D186" s="2">
        <v>15.71</v>
      </c>
      <c r="E186" s="4">
        <f t="shared" si="19"/>
        <v>15.56</v>
      </c>
      <c r="F186" s="60">
        <f t="shared" si="16"/>
        <v>-1.7488111888111888</v>
      </c>
    </row>
    <row r="187" spans="1:6" x14ac:dyDescent="0.3">
      <c r="A187" s="32">
        <v>43274</v>
      </c>
      <c r="B187" s="33">
        <v>19.75</v>
      </c>
      <c r="C187" s="4">
        <f t="shared" si="18"/>
        <v>13.811188811188812</v>
      </c>
      <c r="D187" s="2">
        <v>15.71</v>
      </c>
      <c r="E187" s="4">
        <f t="shared" si="19"/>
        <v>15.56</v>
      </c>
      <c r="F187" s="60">
        <f t="shared" si="16"/>
        <v>-1.7488111888111888</v>
      </c>
    </row>
    <row r="188" spans="1:6" x14ac:dyDescent="0.3">
      <c r="A188" s="32">
        <v>43275</v>
      </c>
      <c r="B188" s="33">
        <v>19.75</v>
      </c>
      <c r="C188" s="4">
        <f t="shared" si="18"/>
        <v>13.811188811188812</v>
      </c>
      <c r="D188" s="2">
        <v>15.71</v>
      </c>
      <c r="E188" s="4">
        <f t="shared" si="19"/>
        <v>15.56</v>
      </c>
      <c r="F188" s="60">
        <f t="shared" si="16"/>
        <v>-1.7488111888111888</v>
      </c>
    </row>
    <row r="189" spans="1:6" x14ac:dyDescent="0.3">
      <c r="A189" s="32">
        <v>43276</v>
      </c>
      <c r="B189" s="33">
        <v>19.75</v>
      </c>
      <c r="C189" s="4">
        <f t="shared" si="18"/>
        <v>13.811188811188812</v>
      </c>
      <c r="D189" s="2">
        <v>15.81</v>
      </c>
      <c r="E189" s="4">
        <f t="shared" si="19"/>
        <v>15.66</v>
      </c>
      <c r="F189" s="60">
        <f t="shared" si="16"/>
        <v>-1.8488111888111884</v>
      </c>
    </row>
    <row r="190" spans="1:6" x14ac:dyDescent="0.3">
      <c r="A190" s="32">
        <v>43277</v>
      </c>
      <c r="B190" s="33">
        <v>19.75</v>
      </c>
      <c r="C190" s="4">
        <f t="shared" si="18"/>
        <v>13.811188811188812</v>
      </c>
      <c r="D190" s="2">
        <v>15.81</v>
      </c>
      <c r="E190" s="4">
        <f t="shared" si="19"/>
        <v>15.66</v>
      </c>
      <c r="F190" s="60">
        <f t="shared" si="16"/>
        <v>-1.8488111888111884</v>
      </c>
    </row>
    <row r="191" spans="1:6" x14ac:dyDescent="0.3">
      <c r="A191" s="32">
        <v>43278</v>
      </c>
      <c r="B191" s="33">
        <v>19.75</v>
      </c>
      <c r="C191" s="4">
        <f t="shared" si="18"/>
        <v>13.811188811188812</v>
      </c>
      <c r="D191" s="2">
        <v>15.71</v>
      </c>
      <c r="E191" s="4">
        <f t="shared" si="19"/>
        <v>15.56</v>
      </c>
      <c r="F191" s="60">
        <f t="shared" si="16"/>
        <v>-1.7488111888111888</v>
      </c>
    </row>
    <row r="192" spans="1:6" x14ac:dyDescent="0.3">
      <c r="A192" s="32">
        <v>43279</v>
      </c>
      <c r="B192" s="33">
        <v>19.75</v>
      </c>
      <c r="C192" s="4">
        <f t="shared" si="18"/>
        <v>13.811188811188812</v>
      </c>
      <c r="D192" s="2">
        <v>15.91</v>
      </c>
      <c r="E192" s="4">
        <f t="shared" si="19"/>
        <v>15.76</v>
      </c>
      <c r="F192" s="60">
        <f t="shared" si="16"/>
        <v>-1.9488111888111881</v>
      </c>
    </row>
    <row r="193" spans="1:6" x14ac:dyDescent="0.3">
      <c r="A193" s="32">
        <v>43280</v>
      </c>
      <c r="B193" s="33">
        <v>19.75</v>
      </c>
      <c r="C193" s="4">
        <f t="shared" si="18"/>
        <v>13.811188811188812</v>
      </c>
      <c r="D193" s="2">
        <v>16.010000000000002</v>
      </c>
      <c r="E193" s="4">
        <f t="shared" si="19"/>
        <v>15.860000000000001</v>
      </c>
      <c r="F193" s="60">
        <f t="shared" si="16"/>
        <v>-2.0488111888111895</v>
      </c>
    </row>
    <row r="194" spans="1:6" ht="13.5" thickBot="1" x14ac:dyDescent="0.35">
      <c r="A194" s="34">
        <v>43281</v>
      </c>
      <c r="B194" s="35">
        <v>19.75</v>
      </c>
      <c r="C194" s="10">
        <f t="shared" si="18"/>
        <v>13.811188811188812</v>
      </c>
      <c r="D194" s="9">
        <v>16.010000000000002</v>
      </c>
      <c r="E194" s="10">
        <f t="shared" si="19"/>
        <v>15.860000000000001</v>
      </c>
      <c r="F194" s="61">
        <f t="shared" si="16"/>
        <v>-2.0488111888111895</v>
      </c>
    </row>
    <row r="195" spans="1:6" x14ac:dyDescent="0.3">
      <c r="A195" s="36" t="s">
        <v>7</v>
      </c>
      <c r="B195" s="36">
        <f t="shared" ref="B195:E195" si="20">AVERAGE(B165:B194)</f>
        <v>19.75</v>
      </c>
      <c r="C195" s="6">
        <f t="shared" si="20"/>
        <v>13.811188811188803</v>
      </c>
      <c r="D195" s="6">
        <f t="shared" si="20"/>
        <v>15.793333333333331</v>
      </c>
      <c r="E195" s="6">
        <f t="shared" si="20"/>
        <v>15.643333333333338</v>
      </c>
      <c r="F195" s="62">
        <f t="shared" si="16"/>
        <v>-1.8321445221445352</v>
      </c>
    </row>
    <row r="196" spans="1:6" x14ac:dyDescent="0.3">
      <c r="F196" s="58"/>
    </row>
    <row r="197" spans="1:6" x14ac:dyDescent="0.3">
      <c r="A197" s="32">
        <v>43282</v>
      </c>
      <c r="B197" s="33">
        <v>19.75</v>
      </c>
      <c r="C197" s="4">
        <f>B197/1.43</f>
        <v>13.811188811188812</v>
      </c>
      <c r="D197" s="2">
        <v>16.010000000000002</v>
      </c>
      <c r="E197" s="4">
        <f>D197-0.15</f>
        <v>15.860000000000001</v>
      </c>
      <c r="F197" s="60">
        <f t="shared" ref="F197:F260" si="21">C197-E197</f>
        <v>-2.0488111888111895</v>
      </c>
    </row>
    <row r="198" spans="1:6" x14ac:dyDescent="0.3">
      <c r="A198" s="32">
        <v>43283</v>
      </c>
      <c r="B198" s="33">
        <v>19.75</v>
      </c>
      <c r="C198" s="4">
        <f t="shared" ref="C198:C227" si="22">B198/1.43</f>
        <v>13.811188811188812</v>
      </c>
      <c r="D198" s="2">
        <v>16.11</v>
      </c>
      <c r="E198" s="4">
        <f t="shared" ref="E198:E227" si="23">D198-0.15</f>
        <v>15.959999999999999</v>
      </c>
      <c r="F198" s="60">
        <f t="shared" si="21"/>
        <v>-2.1488111888111874</v>
      </c>
    </row>
    <row r="199" spans="1:6" x14ac:dyDescent="0.3">
      <c r="A199" s="32">
        <v>43284</v>
      </c>
      <c r="B199" s="33">
        <v>19.75</v>
      </c>
      <c r="C199" s="4">
        <f t="shared" si="22"/>
        <v>13.811188811188812</v>
      </c>
      <c r="D199" s="2">
        <v>16.11</v>
      </c>
      <c r="E199" s="4">
        <f t="shared" si="23"/>
        <v>15.959999999999999</v>
      </c>
      <c r="F199" s="60">
        <f t="shared" si="21"/>
        <v>-2.1488111888111874</v>
      </c>
    </row>
    <row r="200" spans="1:6" x14ac:dyDescent="0.3">
      <c r="A200" s="32">
        <v>43285</v>
      </c>
      <c r="B200" s="33">
        <v>19.75</v>
      </c>
      <c r="C200" s="4">
        <f t="shared" si="22"/>
        <v>13.811188811188812</v>
      </c>
      <c r="D200" s="2">
        <v>16.010000000000002</v>
      </c>
      <c r="E200" s="4">
        <f t="shared" si="23"/>
        <v>15.860000000000001</v>
      </c>
      <c r="F200" s="60">
        <f t="shared" si="21"/>
        <v>-2.0488111888111895</v>
      </c>
    </row>
    <row r="201" spans="1:6" x14ac:dyDescent="0.3">
      <c r="A201" s="32">
        <v>43286</v>
      </c>
      <c r="B201" s="33">
        <v>19.75</v>
      </c>
      <c r="C201" s="4">
        <f t="shared" si="22"/>
        <v>13.811188811188812</v>
      </c>
      <c r="D201" s="2">
        <v>16.010000000000002</v>
      </c>
      <c r="E201" s="4">
        <f t="shared" si="23"/>
        <v>15.860000000000001</v>
      </c>
      <c r="F201" s="60">
        <f t="shared" si="21"/>
        <v>-2.0488111888111895</v>
      </c>
    </row>
    <row r="202" spans="1:6" x14ac:dyDescent="0.3">
      <c r="A202" s="32">
        <v>43287</v>
      </c>
      <c r="B202" s="33">
        <v>19.75</v>
      </c>
      <c r="C202" s="4">
        <f t="shared" si="22"/>
        <v>13.811188811188812</v>
      </c>
      <c r="D202" s="2">
        <v>15.91</v>
      </c>
      <c r="E202" s="4">
        <f t="shared" si="23"/>
        <v>15.76</v>
      </c>
      <c r="F202" s="60">
        <f t="shared" si="21"/>
        <v>-1.9488111888111881</v>
      </c>
    </row>
    <row r="203" spans="1:6" x14ac:dyDescent="0.3">
      <c r="A203" s="32">
        <v>43288</v>
      </c>
      <c r="B203" s="33">
        <v>19.75</v>
      </c>
      <c r="C203" s="4">
        <f t="shared" si="22"/>
        <v>13.811188811188812</v>
      </c>
      <c r="D203" s="2">
        <v>15.91</v>
      </c>
      <c r="E203" s="4">
        <f t="shared" si="23"/>
        <v>15.76</v>
      </c>
      <c r="F203" s="60">
        <f t="shared" si="21"/>
        <v>-1.9488111888111881</v>
      </c>
    </row>
    <row r="204" spans="1:6" x14ac:dyDescent="0.3">
      <c r="A204" s="32">
        <v>43289</v>
      </c>
      <c r="B204" s="33">
        <v>19.75</v>
      </c>
      <c r="C204" s="4">
        <f t="shared" si="22"/>
        <v>13.811188811188812</v>
      </c>
      <c r="D204" s="2">
        <v>15.91</v>
      </c>
      <c r="E204" s="4">
        <f t="shared" si="23"/>
        <v>15.76</v>
      </c>
      <c r="F204" s="60">
        <f t="shared" si="21"/>
        <v>-1.9488111888111881</v>
      </c>
    </row>
    <row r="205" spans="1:6" x14ac:dyDescent="0.3">
      <c r="A205" s="32">
        <v>43290</v>
      </c>
      <c r="B205" s="33">
        <v>19.75</v>
      </c>
      <c r="C205" s="4">
        <f t="shared" si="22"/>
        <v>13.811188811188812</v>
      </c>
      <c r="D205" s="2">
        <v>15.91</v>
      </c>
      <c r="E205" s="4">
        <f t="shared" si="23"/>
        <v>15.76</v>
      </c>
      <c r="F205" s="60">
        <f t="shared" si="21"/>
        <v>-1.9488111888111881</v>
      </c>
    </row>
    <row r="206" spans="1:6" x14ac:dyDescent="0.3">
      <c r="A206" s="32">
        <v>43291</v>
      </c>
      <c r="B206" s="33">
        <v>19.75</v>
      </c>
      <c r="C206" s="4">
        <f t="shared" si="22"/>
        <v>13.811188811188812</v>
      </c>
      <c r="D206" s="2">
        <v>15.91</v>
      </c>
      <c r="E206" s="4">
        <f t="shared" si="23"/>
        <v>15.76</v>
      </c>
      <c r="F206" s="60">
        <f t="shared" si="21"/>
        <v>-1.9488111888111881</v>
      </c>
    </row>
    <row r="207" spans="1:6" x14ac:dyDescent="0.3">
      <c r="A207" s="32">
        <v>43292</v>
      </c>
      <c r="B207" s="33">
        <v>19.75</v>
      </c>
      <c r="C207" s="4">
        <f t="shared" si="22"/>
        <v>13.811188811188812</v>
      </c>
      <c r="D207" s="2">
        <v>16.010000000000002</v>
      </c>
      <c r="E207" s="4">
        <f t="shared" si="23"/>
        <v>15.860000000000001</v>
      </c>
      <c r="F207" s="60">
        <f t="shared" si="21"/>
        <v>-2.0488111888111895</v>
      </c>
    </row>
    <row r="208" spans="1:6" x14ac:dyDescent="0.3">
      <c r="A208" s="32">
        <v>43293</v>
      </c>
      <c r="B208" s="33">
        <v>19.75</v>
      </c>
      <c r="C208" s="4">
        <f t="shared" si="22"/>
        <v>13.811188811188812</v>
      </c>
      <c r="D208" s="2">
        <v>16.010000000000002</v>
      </c>
      <c r="E208" s="4">
        <f t="shared" si="23"/>
        <v>15.860000000000001</v>
      </c>
      <c r="F208" s="60">
        <f t="shared" si="21"/>
        <v>-2.0488111888111895</v>
      </c>
    </row>
    <row r="209" spans="1:6" x14ac:dyDescent="0.3">
      <c r="A209" s="32">
        <v>43294</v>
      </c>
      <c r="B209" s="33">
        <v>19.75</v>
      </c>
      <c r="C209" s="4">
        <f t="shared" si="22"/>
        <v>13.811188811188812</v>
      </c>
      <c r="D209" s="2">
        <v>15.81</v>
      </c>
      <c r="E209" s="4">
        <f t="shared" si="23"/>
        <v>15.66</v>
      </c>
      <c r="F209" s="60">
        <f t="shared" si="21"/>
        <v>-1.8488111888111884</v>
      </c>
    </row>
    <row r="210" spans="1:6" x14ac:dyDescent="0.3">
      <c r="A210" s="32">
        <v>43295</v>
      </c>
      <c r="B210" s="33">
        <v>19.75</v>
      </c>
      <c r="C210" s="4">
        <f t="shared" si="22"/>
        <v>13.811188811188812</v>
      </c>
      <c r="D210" s="2">
        <v>15.81</v>
      </c>
      <c r="E210" s="4">
        <f t="shared" si="23"/>
        <v>15.66</v>
      </c>
      <c r="F210" s="60">
        <f t="shared" si="21"/>
        <v>-1.8488111888111884</v>
      </c>
    </row>
    <row r="211" spans="1:6" x14ac:dyDescent="0.3">
      <c r="A211" s="32">
        <v>43296</v>
      </c>
      <c r="B211" s="33">
        <v>19.75</v>
      </c>
      <c r="C211" s="4">
        <f t="shared" si="22"/>
        <v>13.811188811188812</v>
      </c>
      <c r="D211" s="2">
        <v>15.81</v>
      </c>
      <c r="E211" s="4">
        <f t="shared" si="23"/>
        <v>15.66</v>
      </c>
      <c r="F211" s="60">
        <f t="shared" si="21"/>
        <v>-1.8488111888111884</v>
      </c>
    </row>
    <row r="212" spans="1:6" x14ac:dyDescent="0.3">
      <c r="A212" s="32">
        <v>43297</v>
      </c>
      <c r="B212" s="33">
        <v>19.75</v>
      </c>
      <c r="C212" s="4">
        <f t="shared" si="22"/>
        <v>13.811188811188812</v>
      </c>
      <c r="D212" s="2">
        <v>15.96</v>
      </c>
      <c r="E212" s="4">
        <f t="shared" si="23"/>
        <v>15.81</v>
      </c>
      <c r="F212" s="60">
        <f t="shared" si="21"/>
        <v>-1.9988111888111888</v>
      </c>
    </row>
    <row r="213" spans="1:6" x14ac:dyDescent="0.3">
      <c r="A213" s="32">
        <v>43298</v>
      </c>
      <c r="B213" s="33">
        <v>19.75</v>
      </c>
      <c r="C213" s="4">
        <f t="shared" si="22"/>
        <v>13.811188811188812</v>
      </c>
      <c r="D213" s="2">
        <v>15.71</v>
      </c>
      <c r="E213" s="4">
        <f t="shared" si="23"/>
        <v>15.56</v>
      </c>
      <c r="F213" s="60">
        <f t="shared" si="21"/>
        <v>-1.7488111888111888</v>
      </c>
    </row>
    <row r="214" spans="1:6" x14ac:dyDescent="0.3">
      <c r="A214" s="32">
        <v>43299</v>
      </c>
      <c r="B214" s="33">
        <v>19.75</v>
      </c>
      <c r="C214" s="4">
        <f t="shared" si="22"/>
        <v>13.811188811188812</v>
      </c>
      <c r="D214" s="2">
        <v>15.71</v>
      </c>
      <c r="E214" s="4">
        <f t="shared" si="23"/>
        <v>15.56</v>
      </c>
      <c r="F214" s="60">
        <f t="shared" si="21"/>
        <v>-1.7488111888111888</v>
      </c>
    </row>
    <row r="215" spans="1:6" x14ac:dyDescent="0.3">
      <c r="A215" s="32">
        <v>43300</v>
      </c>
      <c r="B215" s="33">
        <v>19.75</v>
      </c>
      <c r="C215" s="4">
        <f t="shared" si="22"/>
        <v>13.811188811188812</v>
      </c>
      <c r="D215" s="2">
        <v>15.71</v>
      </c>
      <c r="E215" s="4">
        <f t="shared" si="23"/>
        <v>15.56</v>
      </c>
      <c r="F215" s="60">
        <f t="shared" si="21"/>
        <v>-1.7488111888111888</v>
      </c>
    </row>
    <row r="216" spans="1:6" x14ac:dyDescent="0.3">
      <c r="A216" s="32">
        <v>43301</v>
      </c>
      <c r="B216" s="33">
        <v>19.75</v>
      </c>
      <c r="C216" s="4">
        <f t="shared" si="22"/>
        <v>13.811188811188812</v>
      </c>
      <c r="D216" s="2">
        <v>15.81</v>
      </c>
      <c r="E216" s="4">
        <f t="shared" si="23"/>
        <v>15.66</v>
      </c>
      <c r="F216" s="60">
        <f t="shared" si="21"/>
        <v>-1.8488111888111884</v>
      </c>
    </row>
    <row r="217" spans="1:6" x14ac:dyDescent="0.3">
      <c r="A217" s="32">
        <v>43302</v>
      </c>
      <c r="B217" s="33">
        <v>19.75</v>
      </c>
      <c r="C217" s="4">
        <f t="shared" si="22"/>
        <v>13.811188811188812</v>
      </c>
      <c r="D217" s="2">
        <v>15.81</v>
      </c>
      <c r="E217" s="4">
        <f t="shared" si="23"/>
        <v>15.66</v>
      </c>
      <c r="F217" s="60">
        <f t="shared" si="21"/>
        <v>-1.8488111888111884</v>
      </c>
    </row>
    <row r="218" spans="1:6" x14ac:dyDescent="0.3">
      <c r="A218" s="32">
        <v>43303</v>
      </c>
      <c r="B218" s="33">
        <v>19.75</v>
      </c>
      <c r="C218" s="4">
        <f t="shared" si="22"/>
        <v>13.811188811188812</v>
      </c>
      <c r="D218" s="2">
        <v>15.81</v>
      </c>
      <c r="E218" s="4">
        <f t="shared" si="23"/>
        <v>15.66</v>
      </c>
      <c r="F218" s="60">
        <f t="shared" si="21"/>
        <v>-1.8488111888111884</v>
      </c>
    </row>
    <row r="219" spans="1:6" x14ac:dyDescent="0.3">
      <c r="A219" s="32">
        <v>43304</v>
      </c>
      <c r="B219" s="33">
        <v>19.75</v>
      </c>
      <c r="C219" s="4">
        <f t="shared" si="22"/>
        <v>13.811188811188812</v>
      </c>
      <c r="D219" s="2">
        <v>15.91</v>
      </c>
      <c r="E219" s="4">
        <f t="shared" si="23"/>
        <v>15.76</v>
      </c>
      <c r="F219" s="60">
        <f t="shared" si="21"/>
        <v>-1.9488111888111881</v>
      </c>
    </row>
    <row r="220" spans="1:6" x14ac:dyDescent="0.3">
      <c r="A220" s="32">
        <v>43305</v>
      </c>
      <c r="B220" s="33">
        <v>19.75</v>
      </c>
      <c r="C220" s="4">
        <f t="shared" si="22"/>
        <v>13.811188811188812</v>
      </c>
      <c r="D220" s="2">
        <v>15.91</v>
      </c>
      <c r="E220" s="4">
        <f t="shared" si="23"/>
        <v>15.76</v>
      </c>
      <c r="F220" s="60">
        <f t="shared" si="21"/>
        <v>-1.9488111888111881</v>
      </c>
    </row>
    <row r="221" spans="1:6" x14ac:dyDescent="0.3">
      <c r="A221" s="32">
        <v>43306</v>
      </c>
      <c r="B221" s="33">
        <v>19.75</v>
      </c>
      <c r="C221" s="4">
        <f t="shared" si="22"/>
        <v>13.811188811188812</v>
      </c>
      <c r="D221" s="2">
        <v>16.059999999999999</v>
      </c>
      <c r="E221" s="4">
        <f t="shared" si="23"/>
        <v>15.909999999999998</v>
      </c>
      <c r="F221" s="60">
        <f t="shared" si="21"/>
        <v>-2.0988111888111867</v>
      </c>
    </row>
    <row r="222" spans="1:6" x14ac:dyDescent="0.3">
      <c r="A222" s="32">
        <v>43307</v>
      </c>
      <c r="B222" s="33">
        <v>19.75</v>
      </c>
      <c r="C222" s="4">
        <f t="shared" si="22"/>
        <v>13.811188811188812</v>
      </c>
      <c r="D222" s="2">
        <v>16.059999999999999</v>
      </c>
      <c r="E222" s="4">
        <f t="shared" si="23"/>
        <v>15.909999999999998</v>
      </c>
      <c r="F222" s="60">
        <f t="shared" si="21"/>
        <v>-2.0988111888111867</v>
      </c>
    </row>
    <row r="223" spans="1:6" x14ac:dyDescent="0.3">
      <c r="A223" s="32">
        <v>43308</v>
      </c>
      <c r="B223" s="33">
        <v>19.75</v>
      </c>
      <c r="C223" s="4">
        <f t="shared" si="22"/>
        <v>13.811188811188812</v>
      </c>
      <c r="D223" s="2">
        <v>16.16</v>
      </c>
      <c r="E223" s="4">
        <f t="shared" si="23"/>
        <v>16.010000000000002</v>
      </c>
      <c r="F223" s="60">
        <f t="shared" si="21"/>
        <v>-2.1988111888111899</v>
      </c>
    </row>
    <row r="224" spans="1:6" x14ac:dyDescent="0.3">
      <c r="A224" s="32">
        <v>43309</v>
      </c>
      <c r="B224" s="33">
        <v>19.75</v>
      </c>
      <c r="C224" s="4">
        <f t="shared" si="22"/>
        <v>13.811188811188812</v>
      </c>
      <c r="D224" s="2">
        <v>16.16</v>
      </c>
      <c r="E224" s="4">
        <f t="shared" si="23"/>
        <v>16.010000000000002</v>
      </c>
      <c r="F224" s="60">
        <f t="shared" si="21"/>
        <v>-2.1988111888111899</v>
      </c>
    </row>
    <row r="225" spans="1:6" x14ac:dyDescent="0.3">
      <c r="A225" s="32">
        <v>43310</v>
      </c>
      <c r="B225" s="33">
        <v>19.75</v>
      </c>
      <c r="C225" s="4">
        <f t="shared" si="22"/>
        <v>13.811188811188812</v>
      </c>
      <c r="D225" s="2">
        <v>16.16</v>
      </c>
      <c r="E225" s="4">
        <f t="shared" si="23"/>
        <v>16.010000000000002</v>
      </c>
      <c r="F225" s="60">
        <f t="shared" si="21"/>
        <v>-2.1988111888111899</v>
      </c>
    </row>
    <row r="226" spans="1:6" x14ac:dyDescent="0.3">
      <c r="A226" s="32">
        <v>43311</v>
      </c>
      <c r="B226" s="33">
        <v>19.75</v>
      </c>
      <c r="C226" s="4">
        <f t="shared" si="22"/>
        <v>13.811188811188812</v>
      </c>
      <c r="D226" s="2">
        <v>16.16</v>
      </c>
      <c r="E226" s="4">
        <f t="shared" si="23"/>
        <v>16.010000000000002</v>
      </c>
      <c r="F226" s="60">
        <f t="shared" si="21"/>
        <v>-2.1988111888111899</v>
      </c>
    </row>
    <row r="227" spans="1:6" ht="13.5" thickBot="1" x14ac:dyDescent="0.35">
      <c r="A227" s="34">
        <v>43312</v>
      </c>
      <c r="B227" s="35">
        <v>19.75</v>
      </c>
      <c r="C227" s="10">
        <f t="shared" si="22"/>
        <v>13.811188811188812</v>
      </c>
      <c r="D227" s="9">
        <v>16.059999999999999</v>
      </c>
      <c r="E227" s="10">
        <f t="shared" si="23"/>
        <v>15.909999999999998</v>
      </c>
      <c r="F227" s="61">
        <f t="shared" si="21"/>
        <v>-2.0988111888111867</v>
      </c>
    </row>
    <row r="228" spans="1:6" x14ac:dyDescent="0.3">
      <c r="A228" s="36" t="s">
        <v>8</v>
      </c>
      <c r="B228" s="37">
        <f t="shared" ref="B228:E228" si="24">AVERAGE(B197:B227)</f>
        <v>19.75</v>
      </c>
      <c r="C228" s="6">
        <f t="shared" si="24"/>
        <v>13.811188811188803</v>
      </c>
      <c r="D228" s="6">
        <f t="shared" si="24"/>
        <v>15.948709677419359</v>
      </c>
      <c r="E228" s="6">
        <f t="shared" si="24"/>
        <v>15.798709677419358</v>
      </c>
      <c r="F228" s="62">
        <f t="shared" si="21"/>
        <v>-1.9875208662305557</v>
      </c>
    </row>
    <row r="229" spans="1:6" x14ac:dyDescent="0.3">
      <c r="F229" s="58"/>
    </row>
    <row r="230" spans="1:6" x14ac:dyDescent="0.3">
      <c r="A230" s="32">
        <v>43313</v>
      </c>
      <c r="B230" s="33">
        <v>19.75</v>
      </c>
      <c r="C230" s="4">
        <f t="shared" ref="C230:C260" si="25">B230/1.43</f>
        <v>13.811188811188812</v>
      </c>
      <c r="D230" s="2">
        <v>16.059999999999999</v>
      </c>
      <c r="E230" s="4">
        <f>D230-0.15</f>
        <v>15.909999999999998</v>
      </c>
      <c r="F230" s="60">
        <f t="shared" si="21"/>
        <v>-2.0988111888111867</v>
      </c>
    </row>
    <row r="231" spans="1:6" x14ac:dyDescent="0.3">
      <c r="A231" s="32">
        <v>43314</v>
      </c>
      <c r="B231" s="33">
        <v>19.75</v>
      </c>
      <c r="C231" s="4">
        <f t="shared" si="25"/>
        <v>13.811188811188812</v>
      </c>
      <c r="D231" s="2">
        <v>16.16</v>
      </c>
      <c r="E231" s="4">
        <f t="shared" ref="E231:E260" si="26">D231-0.15</f>
        <v>16.010000000000002</v>
      </c>
      <c r="F231" s="60">
        <f t="shared" si="21"/>
        <v>-2.1988111888111899</v>
      </c>
    </row>
    <row r="232" spans="1:6" x14ac:dyDescent="0.3">
      <c r="A232" s="32">
        <v>43315</v>
      </c>
      <c r="B232" s="33">
        <v>19.75</v>
      </c>
      <c r="C232" s="4">
        <f t="shared" si="25"/>
        <v>13.811188811188812</v>
      </c>
      <c r="D232" s="2">
        <v>16.16</v>
      </c>
      <c r="E232" s="4">
        <f t="shared" si="26"/>
        <v>16.010000000000002</v>
      </c>
      <c r="F232" s="60">
        <f t="shared" si="21"/>
        <v>-2.1988111888111899</v>
      </c>
    </row>
    <row r="233" spans="1:6" x14ac:dyDescent="0.3">
      <c r="A233" s="32">
        <v>43316</v>
      </c>
      <c r="B233" s="33">
        <v>19.75</v>
      </c>
      <c r="C233" s="4">
        <f t="shared" si="25"/>
        <v>13.811188811188812</v>
      </c>
      <c r="D233" s="2">
        <v>16.16</v>
      </c>
      <c r="E233" s="4">
        <f t="shared" si="26"/>
        <v>16.010000000000002</v>
      </c>
      <c r="F233" s="60">
        <f t="shared" si="21"/>
        <v>-2.1988111888111899</v>
      </c>
    </row>
    <row r="234" spans="1:6" x14ac:dyDescent="0.3">
      <c r="A234" s="32">
        <v>43317</v>
      </c>
      <c r="B234" s="33">
        <v>19.75</v>
      </c>
      <c r="C234" s="4">
        <f t="shared" si="25"/>
        <v>13.811188811188812</v>
      </c>
      <c r="D234" s="2">
        <v>16.16</v>
      </c>
      <c r="E234" s="4">
        <f t="shared" si="26"/>
        <v>16.010000000000002</v>
      </c>
      <c r="F234" s="60">
        <f t="shared" si="21"/>
        <v>-2.1988111888111899</v>
      </c>
    </row>
    <row r="235" spans="1:6" x14ac:dyDescent="0.3">
      <c r="A235" s="32">
        <v>43318</v>
      </c>
      <c r="B235" s="33">
        <v>19.75</v>
      </c>
      <c r="C235" s="4">
        <f t="shared" si="25"/>
        <v>13.811188811188812</v>
      </c>
      <c r="D235" s="2">
        <v>16.260000000000002</v>
      </c>
      <c r="E235" s="4">
        <f t="shared" si="26"/>
        <v>16.110000000000003</v>
      </c>
      <c r="F235" s="60">
        <f t="shared" si="21"/>
        <v>-2.2988111888111913</v>
      </c>
    </row>
    <row r="236" spans="1:6" x14ac:dyDescent="0.3">
      <c r="A236" s="32">
        <v>43319</v>
      </c>
      <c r="B236" s="33">
        <v>19.75</v>
      </c>
      <c r="C236" s="4">
        <f t="shared" si="25"/>
        <v>13.811188811188812</v>
      </c>
      <c r="D236" s="2">
        <v>16.260000000000002</v>
      </c>
      <c r="E236" s="4">
        <f t="shared" si="26"/>
        <v>16.110000000000003</v>
      </c>
      <c r="F236" s="60">
        <f t="shared" si="21"/>
        <v>-2.2988111888111913</v>
      </c>
    </row>
    <row r="237" spans="1:6" x14ac:dyDescent="0.3">
      <c r="A237" s="32">
        <v>43320</v>
      </c>
      <c r="B237" s="33">
        <v>19.75</v>
      </c>
      <c r="C237" s="4">
        <f t="shared" si="25"/>
        <v>13.811188811188812</v>
      </c>
      <c r="D237" s="2">
        <v>16.260000000000002</v>
      </c>
      <c r="E237" s="4">
        <f t="shared" si="26"/>
        <v>16.110000000000003</v>
      </c>
      <c r="F237" s="60">
        <f t="shared" si="21"/>
        <v>-2.2988111888111913</v>
      </c>
    </row>
    <row r="238" spans="1:6" x14ac:dyDescent="0.3">
      <c r="A238" s="32">
        <v>43321</v>
      </c>
      <c r="B238" s="33">
        <v>19.75</v>
      </c>
      <c r="C238" s="4">
        <f t="shared" si="25"/>
        <v>13.811188811188812</v>
      </c>
      <c r="D238" s="2">
        <v>16.059999999999999</v>
      </c>
      <c r="E238" s="4">
        <f t="shared" si="26"/>
        <v>15.909999999999998</v>
      </c>
      <c r="F238" s="60">
        <f t="shared" si="21"/>
        <v>-2.0988111888111867</v>
      </c>
    </row>
    <row r="239" spans="1:6" x14ac:dyDescent="0.3">
      <c r="A239" s="32">
        <v>43322</v>
      </c>
      <c r="B239" s="33">
        <v>19.75</v>
      </c>
      <c r="C239" s="4">
        <f t="shared" si="25"/>
        <v>13.811188811188812</v>
      </c>
      <c r="D239" s="2">
        <v>16.059999999999999</v>
      </c>
      <c r="E239" s="4">
        <f t="shared" si="26"/>
        <v>15.909999999999998</v>
      </c>
      <c r="F239" s="60">
        <f t="shared" si="21"/>
        <v>-2.0988111888111867</v>
      </c>
    </row>
    <row r="240" spans="1:6" x14ac:dyDescent="0.3">
      <c r="A240" s="32">
        <v>43323</v>
      </c>
      <c r="B240" s="33">
        <v>19.75</v>
      </c>
      <c r="C240" s="4">
        <f t="shared" si="25"/>
        <v>13.811188811188812</v>
      </c>
      <c r="D240" s="2">
        <v>16.059999999999999</v>
      </c>
      <c r="E240" s="4">
        <f t="shared" si="26"/>
        <v>15.909999999999998</v>
      </c>
      <c r="F240" s="60">
        <f t="shared" si="21"/>
        <v>-2.0988111888111867</v>
      </c>
    </row>
    <row r="241" spans="1:6" x14ac:dyDescent="0.3">
      <c r="A241" s="32">
        <v>43324</v>
      </c>
      <c r="B241" s="33">
        <v>19.75</v>
      </c>
      <c r="C241" s="4">
        <f t="shared" si="25"/>
        <v>13.811188811188812</v>
      </c>
      <c r="D241" s="2">
        <v>16.059999999999999</v>
      </c>
      <c r="E241" s="4">
        <f t="shared" si="26"/>
        <v>15.909999999999998</v>
      </c>
      <c r="F241" s="60">
        <f t="shared" si="21"/>
        <v>-2.0988111888111867</v>
      </c>
    </row>
    <row r="242" spans="1:6" x14ac:dyDescent="0.3">
      <c r="A242" s="32">
        <v>43325</v>
      </c>
      <c r="B242" s="33">
        <v>19.75</v>
      </c>
      <c r="C242" s="4">
        <f t="shared" si="25"/>
        <v>13.811188811188812</v>
      </c>
      <c r="D242" s="2">
        <v>16.16</v>
      </c>
      <c r="E242" s="4">
        <f t="shared" si="26"/>
        <v>16.010000000000002</v>
      </c>
      <c r="F242" s="60">
        <f t="shared" si="21"/>
        <v>-2.1988111888111899</v>
      </c>
    </row>
    <row r="243" spans="1:6" x14ac:dyDescent="0.3">
      <c r="A243" s="32">
        <v>43326</v>
      </c>
      <c r="B243" s="33">
        <v>19.75</v>
      </c>
      <c r="C243" s="4">
        <f t="shared" si="25"/>
        <v>13.811188811188812</v>
      </c>
      <c r="D243" s="2">
        <v>16.16</v>
      </c>
      <c r="E243" s="4">
        <f t="shared" si="26"/>
        <v>16.010000000000002</v>
      </c>
      <c r="F243" s="60">
        <f t="shared" si="21"/>
        <v>-2.1988111888111899</v>
      </c>
    </row>
    <row r="244" spans="1:6" x14ac:dyDescent="0.3">
      <c r="A244" s="32">
        <v>43327</v>
      </c>
      <c r="B244" s="33">
        <v>19.75</v>
      </c>
      <c r="C244" s="4">
        <f t="shared" si="25"/>
        <v>13.811188811188812</v>
      </c>
      <c r="D244" s="2">
        <v>16.16</v>
      </c>
      <c r="E244" s="4">
        <f t="shared" si="26"/>
        <v>16.010000000000002</v>
      </c>
      <c r="F244" s="60">
        <f t="shared" si="21"/>
        <v>-2.1988111888111899</v>
      </c>
    </row>
    <row r="245" spans="1:6" x14ac:dyDescent="0.3">
      <c r="A245" s="32">
        <v>43328</v>
      </c>
      <c r="B245" s="33">
        <v>20.03</v>
      </c>
      <c r="C245" s="4">
        <f t="shared" si="25"/>
        <v>14.006993006993008</v>
      </c>
      <c r="D245" s="2">
        <v>16.059999999999999</v>
      </c>
      <c r="E245" s="4">
        <f t="shared" si="26"/>
        <v>15.909999999999998</v>
      </c>
      <c r="F245" s="60">
        <f t="shared" si="21"/>
        <v>-1.9030069930069899</v>
      </c>
    </row>
    <row r="246" spans="1:6" x14ac:dyDescent="0.3">
      <c r="A246" s="32">
        <v>43329</v>
      </c>
      <c r="B246" s="33">
        <v>20.03</v>
      </c>
      <c r="C246" s="4">
        <f t="shared" si="25"/>
        <v>14.006993006993008</v>
      </c>
      <c r="D246" s="2">
        <v>16.059999999999999</v>
      </c>
      <c r="E246" s="4">
        <f t="shared" si="26"/>
        <v>15.909999999999998</v>
      </c>
      <c r="F246" s="60">
        <f t="shared" si="21"/>
        <v>-1.9030069930069899</v>
      </c>
    </row>
    <row r="247" spans="1:6" x14ac:dyDescent="0.3">
      <c r="A247" s="32">
        <v>43330</v>
      </c>
      <c r="B247" s="33">
        <v>20.03</v>
      </c>
      <c r="C247" s="4">
        <f t="shared" si="25"/>
        <v>14.006993006993008</v>
      </c>
      <c r="D247" s="2">
        <v>16.059999999999999</v>
      </c>
      <c r="E247" s="4">
        <f t="shared" si="26"/>
        <v>15.909999999999998</v>
      </c>
      <c r="F247" s="60">
        <f t="shared" si="21"/>
        <v>-1.9030069930069899</v>
      </c>
    </row>
    <row r="248" spans="1:6" x14ac:dyDescent="0.3">
      <c r="A248" s="32">
        <v>43331</v>
      </c>
      <c r="B248" s="33">
        <v>20.03</v>
      </c>
      <c r="C248" s="4">
        <f t="shared" si="25"/>
        <v>14.006993006993008</v>
      </c>
      <c r="D248" s="2">
        <v>16.059999999999999</v>
      </c>
      <c r="E248" s="4">
        <f t="shared" si="26"/>
        <v>15.909999999999998</v>
      </c>
      <c r="F248" s="60">
        <f t="shared" si="21"/>
        <v>-1.9030069930069899</v>
      </c>
    </row>
    <row r="249" spans="1:6" x14ac:dyDescent="0.3">
      <c r="A249" s="32">
        <v>43332</v>
      </c>
      <c r="B249" s="33">
        <v>20.03</v>
      </c>
      <c r="C249" s="4">
        <f t="shared" si="25"/>
        <v>14.006993006993008</v>
      </c>
      <c r="D249" s="2">
        <v>16.16</v>
      </c>
      <c r="E249" s="4">
        <f t="shared" si="26"/>
        <v>16.010000000000002</v>
      </c>
      <c r="F249" s="60">
        <f t="shared" si="21"/>
        <v>-2.0030069930069931</v>
      </c>
    </row>
    <row r="250" spans="1:6" x14ac:dyDescent="0.3">
      <c r="A250" s="32">
        <v>43333</v>
      </c>
      <c r="B250" s="33">
        <v>20.03</v>
      </c>
      <c r="C250" s="4">
        <f t="shared" si="25"/>
        <v>14.006993006993008</v>
      </c>
      <c r="D250" s="2">
        <v>16.16</v>
      </c>
      <c r="E250" s="4">
        <f t="shared" si="26"/>
        <v>16.010000000000002</v>
      </c>
      <c r="F250" s="60">
        <f t="shared" si="21"/>
        <v>-2.0030069930069931</v>
      </c>
    </row>
    <row r="251" spans="1:6" x14ac:dyDescent="0.3">
      <c r="A251" s="32">
        <v>43334</v>
      </c>
      <c r="B251" s="33">
        <v>20.03</v>
      </c>
      <c r="C251" s="4">
        <f t="shared" si="25"/>
        <v>14.006993006993008</v>
      </c>
      <c r="D251" s="2">
        <v>16.16</v>
      </c>
      <c r="E251" s="4">
        <f t="shared" si="26"/>
        <v>16.010000000000002</v>
      </c>
      <c r="F251" s="60">
        <f t="shared" si="21"/>
        <v>-2.0030069930069931</v>
      </c>
    </row>
    <row r="252" spans="1:6" x14ac:dyDescent="0.3">
      <c r="A252" s="32">
        <v>43335</v>
      </c>
      <c r="B252" s="33">
        <v>20.03</v>
      </c>
      <c r="C252" s="4">
        <f t="shared" si="25"/>
        <v>14.006993006993008</v>
      </c>
      <c r="D252" s="2">
        <v>16.309999999999999</v>
      </c>
      <c r="E252" s="4">
        <f t="shared" si="26"/>
        <v>16.16</v>
      </c>
      <c r="F252" s="60">
        <f t="shared" si="21"/>
        <v>-2.1530069930069917</v>
      </c>
    </row>
    <row r="253" spans="1:6" x14ac:dyDescent="0.3">
      <c r="A253" s="32">
        <v>43336</v>
      </c>
      <c r="B253" s="33">
        <v>20.03</v>
      </c>
      <c r="C253" s="4">
        <f t="shared" si="25"/>
        <v>14.006993006993008</v>
      </c>
      <c r="D253" s="2">
        <v>16.309999999999999</v>
      </c>
      <c r="E253" s="4">
        <f t="shared" si="26"/>
        <v>16.16</v>
      </c>
      <c r="F253" s="60">
        <f t="shared" si="21"/>
        <v>-2.1530069930069917</v>
      </c>
    </row>
    <row r="254" spans="1:6" x14ac:dyDescent="0.3">
      <c r="A254" s="32">
        <v>43337</v>
      </c>
      <c r="B254" s="33">
        <v>20.03</v>
      </c>
      <c r="C254" s="4">
        <f t="shared" si="25"/>
        <v>14.006993006993008</v>
      </c>
      <c r="D254" s="2">
        <v>16.309999999999999</v>
      </c>
      <c r="E254" s="4">
        <f t="shared" si="26"/>
        <v>16.16</v>
      </c>
      <c r="F254" s="60">
        <f t="shared" si="21"/>
        <v>-2.1530069930069917</v>
      </c>
    </row>
    <row r="255" spans="1:6" x14ac:dyDescent="0.3">
      <c r="A255" s="32">
        <v>43338</v>
      </c>
      <c r="B255" s="33">
        <v>20.03</v>
      </c>
      <c r="C255" s="4">
        <f t="shared" si="25"/>
        <v>14.006993006993008</v>
      </c>
      <c r="D255" s="2">
        <v>16.309999999999999</v>
      </c>
      <c r="E255" s="4">
        <f t="shared" si="26"/>
        <v>16.16</v>
      </c>
      <c r="F255" s="60">
        <f t="shared" si="21"/>
        <v>-2.1530069930069917</v>
      </c>
    </row>
    <row r="256" spans="1:6" x14ac:dyDescent="0.3">
      <c r="A256" s="32">
        <v>43339</v>
      </c>
      <c r="B256" s="33">
        <v>20.03</v>
      </c>
      <c r="C256" s="4">
        <f t="shared" si="25"/>
        <v>14.006993006993008</v>
      </c>
      <c r="D256" s="2">
        <v>16.46</v>
      </c>
      <c r="E256" s="4">
        <f t="shared" si="26"/>
        <v>16.310000000000002</v>
      </c>
      <c r="F256" s="60">
        <f t="shared" si="21"/>
        <v>-2.3030069930069939</v>
      </c>
    </row>
    <row r="257" spans="1:6" x14ac:dyDescent="0.3">
      <c r="A257" s="32">
        <v>43340</v>
      </c>
      <c r="B257" s="33">
        <v>20.03</v>
      </c>
      <c r="C257" s="4">
        <f t="shared" si="25"/>
        <v>14.006993006993008</v>
      </c>
      <c r="D257" s="2">
        <v>16.46</v>
      </c>
      <c r="E257" s="4">
        <f t="shared" si="26"/>
        <v>16.310000000000002</v>
      </c>
      <c r="F257" s="60">
        <f t="shared" si="21"/>
        <v>-2.3030069930069939</v>
      </c>
    </row>
    <row r="258" spans="1:6" x14ac:dyDescent="0.3">
      <c r="A258" s="32">
        <v>43341</v>
      </c>
      <c r="B258" s="33">
        <v>20.03</v>
      </c>
      <c r="C258" s="4">
        <f t="shared" si="25"/>
        <v>14.006993006993008</v>
      </c>
      <c r="D258" s="2">
        <v>16.46</v>
      </c>
      <c r="E258" s="4">
        <f t="shared" si="26"/>
        <v>16.310000000000002</v>
      </c>
      <c r="F258" s="60">
        <f t="shared" si="21"/>
        <v>-2.3030069930069939</v>
      </c>
    </row>
    <row r="259" spans="1:6" x14ac:dyDescent="0.3">
      <c r="A259" s="32">
        <v>43342</v>
      </c>
      <c r="B259" s="33">
        <v>20.03</v>
      </c>
      <c r="C259" s="4">
        <f>B259/1.43</f>
        <v>14.006993006993008</v>
      </c>
      <c r="D259" s="2">
        <v>16.46</v>
      </c>
      <c r="E259" s="4">
        <f t="shared" si="26"/>
        <v>16.310000000000002</v>
      </c>
      <c r="F259" s="60">
        <f t="shared" si="21"/>
        <v>-2.3030069930069939</v>
      </c>
    </row>
    <row r="260" spans="1:6" ht="13.5" thickBot="1" x14ac:dyDescent="0.35">
      <c r="A260" s="34">
        <v>43343</v>
      </c>
      <c r="B260" s="35">
        <v>20.03</v>
      </c>
      <c r="C260" s="10">
        <f t="shared" si="25"/>
        <v>14.006993006993008</v>
      </c>
      <c r="D260" s="9">
        <v>16.559999999999999</v>
      </c>
      <c r="E260" s="10">
        <f t="shared" si="26"/>
        <v>16.41</v>
      </c>
      <c r="F260" s="61">
        <f t="shared" si="21"/>
        <v>-2.4030069930069917</v>
      </c>
    </row>
    <row r="261" spans="1:6" x14ac:dyDescent="0.3">
      <c r="A261" s="38" t="s">
        <v>9</v>
      </c>
      <c r="B261" s="37">
        <f>AVERAGE(B230:B260)</f>
        <v>19.894516129032244</v>
      </c>
      <c r="C261" s="6">
        <f>AVERAGE(C230:C260)</f>
        <v>13.912249041281301</v>
      </c>
      <c r="D261" s="6">
        <f>AVERAGE(D230:D260)</f>
        <v>16.211612903225806</v>
      </c>
      <c r="E261" s="6">
        <f>AVERAGE(E230:E260)</f>
        <v>16.061612903225811</v>
      </c>
      <c r="F261" s="62">
        <f t="shared" ref="F261:F324" si="27">C261-E261</f>
        <v>-2.1493638619445097</v>
      </c>
    </row>
    <row r="262" spans="1:6" x14ac:dyDescent="0.3">
      <c r="F262" s="58"/>
    </row>
    <row r="263" spans="1:6" x14ac:dyDescent="0.3">
      <c r="A263" s="32">
        <v>43344</v>
      </c>
      <c r="B263" s="33">
        <v>20.03</v>
      </c>
      <c r="C263" s="4">
        <f>B263/1.43</f>
        <v>14.006993006993008</v>
      </c>
      <c r="D263" s="2">
        <v>16.559999999999999</v>
      </c>
      <c r="E263" s="2">
        <f>D263-0.15</f>
        <v>16.41</v>
      </c>
      <c r="F263" s="60">
        <f t="shared" si="27"/>
        <v>-2.4030069930069917</v>
      </c>
    </row>
    <row r="264" spans="1:6" x14ac:dyDescent="0.3">
      <c r="A264" s="32">
        <v>43345</v>
      </c>
      <c r="B264" s="33">
        <v>20.03</v>
      </c>
      <c r="C264" s="4">
        <f t="shared" ref="C264:C292" si="28">B264/1.43</f>
        <v>14.006993006993008</v>
      </c>
      <c r="D264" s="2">
        <v>16.559999999999999</v>
      </c>
      <c r="E264" s="2">
        <f t="shared" ref="E264:E292" si="29">D264-0.15</f>
        <v>16.41</v>
      </c>
      <c r="F264" s="60">
        <f t="shared" si="27"/>
        <v>-2.4030069930069917</v>
      </c>
    </row>
    <row r="265" spans="1:6" x14ac:dyDescent="0.3">
      <c r="A265" s="32">
        <v>43346</v>
      </c>
      <c r="B265" s="33">
        <v>20.03</v>
      </c>
      <c r="C265" s="4">
        <f t="shared" si="28"/>
        <v>14.006993006993008</v>
      </c>
      <c r="D265" s="2">
        <v>16.559999999999999</v>
      </c>
      <c r="E265" s="2">
        <f t="shared" si="29"/>
        <v>16.41</v>
      </c>
      <c r="F265" s="60">
        <f t="shared" si="27"/>
        <v>-2.4030069930069917</v>
      </c>
    </row>
    <row r="266" spans="1:6" x14ac:dyDescent="0.3">
      <c r="A266" s="32">
        <v>43347</v>
      </c>
      <c r="B266" s="33">
        <v>20.03</v>
      </c>
      <c r="C266" s="4">
        <f t="shared" si="28"/>
        <v>14.006993006993008</v>
      </c>
      <c r="D266" s="2">
        <v>16.559999999999999</v>
      </c>
      <c r="E266" s="2">
        <f t="shared" si="29"/>
        <v>16.41</v>
      </c>
      <c r="F266" s="60">
        <f t="shared" si="27"/>
        <v>-2.4030069930069917</v>
      </c>
    </row>
    <row r="267" spans="1:6" x14ac:dyDescent="0.3">
      <c r="A267" s="32">
        <v>43348</v>
      </c>
      <c r="B267" s="33">
        <v>20.03</v>
      </c>
      <c r="C267" s="4">
        <f t="shared" si="28"/>
        <v>14.006993006993008</v>
      </c>
      <c r="D267" s="2">
        <v>16.41</v>
      </c>
      <c r="E267" s="2">
        <f t="shared" si="29"/>
        <v>16.260000000000002</v>
      </c>
      <c r="F267" s="60">
        <f t="shared" si="27"/>
        <v>-2.2530069930069931</v>
      </c>
    </row>
    <row r="268" spans="1:6" x14ac:dyDescent="0.3">
      <c r="A268" s="32">
        <v>43349</v>
      </c>
      <c r="B268" s="33">
        <v>20.03</v>
      </c>
      <c r="C268" s="4">
        <f t="shared" si="28"/>
        <v>14.006993006993008</v>
      </c>
      <c r="D268" s="2">
        <v>16.260000000000002</v>
      </c>
      <c r="E268" s="2">
        <f t="shared" si="29"/>
        <v>16.110000000000003</v>
      </c>
      <c r="F268" s="60">
        <f t="shared" si="27"/>
        <v>-2.1030069930069946</v>
      </c>
    </row>
    <row r="269" spans="1:6" x14ac:dyDescent="0.3">
      <c r="A269" s="32">
        <v>43350</v>
      </c>
      <c r="B269" s="33">
        <v>20.03</v>
      </c>
      <c r="C269" s="4">
        <f t="shared" si="28"/>
        <v>14.006993006993008</v>
      </c>
      <c r="D269" s="2">
        <v>16.16</v>
      </c>
      <c r="E269" s="2">
        <f t="shared" si="29"/>
        <v>16.010000000000002</v>
      </c>
      <c r="F269" s="60">
        <f t="shared" si="27"/>
        <v>-2.0030069930069931</v>
      </c>
    </row>
    <row r="270" spans="1:6" x14ac:dyDescent="0.3">
      <c r="A270" s="32">
        <v>43351</v>
      </c>
      <c r="B270" s="33">
        <v>20.03</v>
      </c>
      <c r="C270" s="4">
        <f t="shared" si="28"/>
        <v>14.006993006993008</v>
      </c>
      <c r="D270" s="2">
        <v>16.16</v>
      </c>
      <c r="E270" s="2">
        <f t="shared" si="29"/>
        <v>16.010000000000002</v>
      </c>
      <c r="F270" s="60">
        <f t="shared" si="27"/>
        <v>-2.0030069930069931</v>
      </c>
    </row>
    <row r="271" spans="1:6" x14ac:dyDescent="0.3">
      <c r="A271" s="32">
        <v>43352</v>
      </c>
      <c r="B271" s="33">
        <v>20.03</v>
      </c>
      <c r="C271" s="4">
        <f t="shared" si="28"/>
        <v>14.006993006993008</v>
      </c>
      <c r="D271" s="2">
        <v>16.16</v>
      </c>
      <c r="E271" s="2">
        <f t="shared" si="29"/>
        <v>16.010000000000002</v>
      </c>
      <c r="F271" s="60">
        <f t="shared" si="27"/>
        <v>-2.0030069930069931</v>
      </c>
    </row>
    <row r="272" spans="1:6" x14ac:dyDescent="0.3">
      <c r="A272" s="32">
        <v>43353</v>
      </c>
      <c r="B272" s="33">
        <v>20.03</v>
      </c>
      <c r="C272" s="4">
        <f t="shared" si="28"/>
        <v>14.006993006993008</v>
      </c>
      <c r="D272" s="2">
        <v>16.16</v>
      </c>
      <c r="E272" s="2">
        <f t="shared" si="29"/>
        <v>16.010000000000002</v>
      </c>
      <c r="F272" s="60">
        <f t="shared" si="27"/>
        <v>-2.0030069930069931</v>
      </c>
    </row>
    <row r="273" spans="1:6" x14ac:dyDescent="0.3">
      <c r="A273" s="32">
        <v>43354</v>
      </c>
      <c r="B273" s="33">
        <v>20.03</v>
      </c>
      <c r="C273" s="4">
        <f t="shared" si="28"/>
        <v>14.006993006993008</v>
      </c>
      <c r="D273" s="2">
        <v>16.059999999999999</v>
      </c>
      <c r="E273" s="2">
        <f t="shared" si="29"/>
        <v>15.909999999999998</v>
      </c>
      <c r="F273" s="60">
        <f t="shared" si="27"/>
        <v>-1.9030069930069899</v>
      </c>
    </row>
    <row r="274" spans="1:6" x14ac:dyDescent="0.3">
      <c r="A274" s="32">
        <v>43355</v>
      </c>
      <c r="B274" s="33">
        <v>20.03</v>
      </c>
      <c r="C274" s="4">
        <f t="shared" si="28"/>
        <v>14.006993006993008</v>
      </c>
      <c r="D274" s="2">
        <v>16.059999999999999</v>
      </c>
      <c r="E274" s="2">
        <f t="shared" si="29"/>
        <v>15.909999999999998</v>
      </c>
      <c r="F274" s="60">
        <f t="shared" si="27"/>
        <v>-1.9030069930069899</v>
      </c>
    </row>
    <row r="275" spans="1:6" x14ac:dyDescent="0.3">
      <c r="A275" s="32">
        <v>43356</v>
      </c>
      <c r="B275" s="33">
        <v>20.03</v>
      </c>
      <c r="C275" s="4">
        <f t="shared" si="28"/>
        <v>14.006993006993008</v>
      </c>
      <c r="D275" s="2">
        <v>16.16</v>
      </c>
      <c r="E275" s="2">
        <f t="shared" si="29"/>
        <v>16.010000000000002</v>
      </c>
      <c r="F275" s="60">
        <f t="shared" si="27"/>
        <v>-2.0030069930069931</v>
      </c>
    </row>
    <row r="276" spans="1:6" x14ac:dyDescent="0.3">
      <c r="A276" s="32">
        <v>43357</v>
      </c>
      <c r="B276" s="33">
        <v>20.03</v>
      </c>
      <c r="C276" s="4">
        <f t="shared" si="28"/>
        <v>14.006993006993008</v>
      </c>
      <c r="D276" s="2">
        <v>16.059999999999999</v>
      </c>
      <c r="E276" s="2">
        <f t="shared" si="29"/>
        <v>15.909999999999998</v>
      </c>
      <c r="F276" s="60">
        <f t="shared" si="27"/>
        <v>-1.9030069930069899</v>
      </c>
    </row>
    <row r="277" spans="1:6" x14ac:dyDescent="0.3">
      <c r="A277" s="32">
        <v>43358</v>
      </c>
      <c r="B277" s="33">
        <v>20.03</v>
      </c>
      <c r="C277" s="4">
        <f t="shared" si="28"/>
        <v>14.006993006993008</v>
      </c>
      <c r="D277" s="2">
        <v>16.059999999999999</v>
      </c>
      <c r="E277" s="2">
        <f t="shared" si="29"/>
        <v>15.909999999999998</v>
      </c>
      <c r="F277" s="60">
        <f t="shared" si="27"/>
        <v>-1.9030069930069899</v>
      </c>
    </row>
    <row r="278" spans="1:6" x14ac:dyDescent="0.3">
      <c r="A278" s="32">
        <v>43359</v>
      </c>
      <c r="B278" s="33">
        <v>20.03</v>
      </c>
      <c r="C278" s="4">
        <f t="shared" si="28"/>
        <v>14.006993006993008</v>
      </c>
      <c r="D278" s="2">
        <v>16.059999999999999</v>
      </c>
      <c r="E278" s="2">
        <f t="shared" si="29"/>
        <v>15.909999999999998</v>
      </c>
      <c r="F278" s="60">
        <f t="shared" si="27"/>
        <v>-1.9030069930069899</v>
      </c>
    </row>
    <row r="279" spans="1:6" x14ac:dyDescent="0.3">
      <c r="A279" s="32">
        <v>43360</v>
      </c>
      <c r="B279" s="33">
        <v>20.03</v>
      </c>
      <c r="C279" s="4">
        <f t="shared" si="28"/>
        <v>14.006993006993008</v>
      </c>
      <c r="D279" s="2">
        <v>16.059999999999999</v>
      </c>
      <c r="E279" s="2">
        <f t="shared" si="29"/>
        <v>15.909999999999998</v>
      </c>
      <c r="F279" s="60">
        <f t="shared" si="27"/>
        <v>-1.9030069930069899</v>
      </c>
    </row>
    <row r="280" spans="1:6" x14ac:dyDescent="0.3">
      <c r="A280" s="32">
        <v>43361</v>
      </c>
      <c r="B280" s="33">
        <v>20.03</v>
      </c>
      <c r="C280" s="4">
        <f t="shared" si="28"/>
        <v>14.006993006993008</v>
      </c>
      <c r="D280" s="2">
        <v>16.059999999999999</v>
      </c>
      <c r="E280" s="2">
        <f t="shared" si="29"/>
        <v>15.909999999999998</v>
      </c>
      <c r="F280" s="60">
        <f t="shared" si="27"/>
        <v>-1.9030069930069899</v>
      </c>
    </row>
    <row r="281" spans="1:6" x14ac:dyDescent="0.3">
      <c r="A281" s="32">
        <v>43362</v>
      </c>
      <c r="B281" s="33">
        <v>20.03</v>
      </c>
      <c r="C281" s="4">
        <f t="shared" si="28"/>
        <v>14.006993006993008</v>
      </c>
      <c r="D281" s="2">
        <v>15.96</v>
      </c>
      <c r="E281" s="2">
        <f t="shared" si="29"/>
        <v>15.81</v>
      </c>
      <c r="F281" s="60">
        <f t="shared" si="27"/>
        <v>-1.8030069930069921</v>
      </c>
    </row>
    <row r="282" spans="1:6" x14ac:dyDescent="0.3">
      <c r="A282" s="32">
        <v>43363</v>
      </c>
      <c r="B282" s="33">
        <v>20.03</v>
      </c>
      <c r="C282" s="4">
        <f t="shared" si="28"/>
        <v>14.006993006993008</v>
      </c>
      <c r="D282" s="2">
        <v>15.86</v>
      </c>
      <c r="E282" s="2">
        <f t="shared" si="29"/>
        <v>15.709999999999999</v>
      </c>
      <c r="F282" s="60">
        <f t="shared" si="27"/>
        <v>-1.7030069930069907</v>
      </c>
    </row>
    <row r="283" spans="1:6" x14ac:dyDescent="0.3">
      <c r="A283" s="32">
        <v>43364</v>
      </c>
      <c r="B283" s="33">
        <v>20.03</v>
      </c>
      <c r="C283" s="4">
        <f t="shared" si="28"/>
        <v>14.006993006993008</v>
      </c>
      <c r="D283" s="2">
        <v>15.86</v>
      </c>
      <c r="E283" s="2">
        <f t="shared" si="29"/>
        <v>15.709999999999999</v>
      </c>
      <c r="F283" s="60">
        <f t="shared" si="27"/>
        <v>-1.7030069930069907</v>
      </c>
    </row>
    <row r="284" spans="1:6" x14ac:dyDescent="0.3">
      <c r="A284" s="32">
        <v>43365</v>
      </c>
      <c r="B284" s="33">
        <v>20.03</v>
      </c>
      <c r="C284" s="4">
        <f t="shared" si="28"/>
        <v>14.006993006993008</v>
      </c>
      <c r="D284" s="2">
        <v>15.86</v>
      </c>
      <c r="E284" s="2">
        <f t="shared" si="29"/>
        <v>15.709999999999999</v>
      </c>
      <c r="F284" s="60">
        <f t="shared" si="27"/>
        <v>-1.7030069930069907</v>
      </c>
    </row>
    <row r="285" spans="1:6" x14ac:dyDescent="0.3">
      <c r="A285" s="32">
        <v>43366</v>
      </c>
      <c r="B285" s="33">
        <v>20.03</v>
      </c>
      <c r="C285" s="4">
        <f t="shared" si="28"/>
        <v>14.006993006993008</v>
      </c>
      <c r="D285" s="2">
        <v>15.86</v>
      </c>
      <c r="E285" s="2">
        <f t="shared" si="29"/>
        <v>15.709999999999999</v>
      </c>
      <c r="F285" s="60">
        <f t="shared" si="27"/>
        <v>-1.7030069930069907</v>
      </c>
    </row>
    <row r="286" spans="1:6" x14ac:dyDescent="0.3">
      <c r="A286" s="32">
        <v>43367</v>
      </c>
      <c r="B286" s="33">
        <v>20.03</v>
      </c>
      <c r="C286" s="4">
        <f t="shared" si="28"/>
        <v>14.006993006993008</v>
      </c>
      <c r="D286" s="2">
        <v>15.76</v>
      </c>
      <c r="E286" s="2">
        <f t="shared" si="29"/>
        <v>15.61</v>
      </c>
      <c r="F286" s="60">
        <f t="shared" si="27"/>
        <v>-1.603006993006991</v>
      </c>
    </row>
    <row r="287" spans="1:6" x14ac:dyDescent="0.3">
      <c r="A287" s="32">
        <v>43368</v>
      </c>
      <c r="B287" s="33">
        <v>20.03</v>
      </c>
      <c r="C287" s="4">
        <f t="shared" si="28"/>
        <v>14.006993006993008</v>
      </c>
      <c r="D287" s="2">
        <v>15.86</v>
      </c>
      <c r="E287" s="2">
        <f t="shared" si="29"/>
        <v>15.709999999999999</v>
      </c>
      <c r="F287" s="60">
        <f t="shared" si="27"/>
        <v>-1.7030069930069907</v>
      </c>
    </row>
    <row r="288" spans="1:6" x14ac:dyDescent="0.3">
      <c r="A288" s="32">
        <v>43369</v>
      </c>
      <c r="B288" s="33">
        <v>20.03</v>
      </c>
      <c r="C288" s="4">
        <f t="shared" si="28"/>
        <v>14.006993006993008</v>
      </c>
      <c r="D288" s="2">
        <v>15.86</v>
      </c>
      <c r="E288" s="2">
        <f t="shared" si="29"/>
        <v>15.709999999999999</v>
      </c>
      <c r="F288" s="60">
        <f t="shared" si="27"/>
        <v>-1.7030069930069907</v>
      </c>
    </row>
    <row r="289" spans="1:6" x14ac:dyDescent="0.3">
      <c r="A289" s="32">
        <v>43370</v>
      </c>
      <c r="B289" s="33">
        <v>20.03</v>
      </c>
      <c r="C289" s="4">
        <f t="shared" si="28"/>
        <v>14.006993006993008</v>
      </c>
      <c r="D289" s="2">
        <v>15.86</v>
      </c>
      <c r="E289" s="2">
        <f t="shared" si="29"/>
        <v>15.709999999999999</v>
      </c>
      <c r="F289" s="60">
        <f t="shared" si="27"/>
        <v>-1.7030069930069907</v>
      </c>
    </row>
    <row r="290" spans="1:6" x14ac:dyDescent="0.3">
      <c r="A290" s="32">
        <v>43371</v>
      </c>
      <c r="B290" s="33">
        <v>20.03</v>
      </c>
      <c r="C290" s="4">
        <f t="shared" si="28"/>
        <v>14.006993006993008</v>
      </c>
      <c r="D290" s="2">
        <v>15.86</v>
      </c>
      <c r="E290" s="2">
        <f t="shared" si="29"/>
        <v>15.709999999999999</v>
      </c>
      <c r="F290" s="60">
        <f t="shared" si="27"/>
        <v>-1.7030069930069907</v>
      </c>
    </row>
    <row r="291" spans="1:6" x14ac:dyDescent="0.3">
      <c r="A291" s="32">
        <v>43372</v>
      </c>
      <c r="B291" s="33">
        <v>20.03</v>
      </c>
      <c r="C291" s="4">
        <f t="shared" si="28"/>
        <v>14.006993006993008</v>
      </c>
      <c r="D291" s="2">
        <v>15.86</v>
      </c>
      <c r="E291" s="2">
        <f t="shared" si="29"/>
        <v>15.709999999999999</v>
      </c>
      <c r="F291" s="60">
        <f t="shared" si="27"/>
        <v>-1.7030069930069907</v>
      </c>
    </row>
    <row r="292" spans="1:6" ht="13.5" thickBot="1" x14ac:dyDescent="0.35">
      <c r="A292" s="34">
        <v>43373</v>
      </c>
      <c r="B292" s="35">
        <v>20.03</v>
      </c>
      <c r="C292" s="10">
        <f t="shared" si="28"/>
        <v>14.006993006993008</v>
      </c>
      <c r="D292" s="9">
        <v>15.86</v>
      </c>
      <c r="E292" s="9">
        <f t="shared" si="29"/>
        <v>15.709999999999999</v>
      </c>
      <c r="F292" s="61">
        <f t="shared" si="27"/>
        <v>-1.7030069930069907</v>
      </c>
    </row>
    <row r="293" spans="1:6" x14ac:dyDescent="0.3">
      <c r="A293" s="38" t="s">
        <v>10</v>
      </c>
      <c r="B293" s="36">
        <f>AVERAGE(B263:B292)</f>
        <v>20.029999999999983</v>
      </c>
      <c r="C293" s="37">
        <f>AVERAGE(C263:C292)</f>
        <v>14.006993006993012</v>
      </c>
      <c r="D293" s="37">
        <f>AVERAGE(D263:D292)</f>
        <v>16.081666666666671</v>
      </c>
      <c r="E293" s="37">
        <f>AVERAGE(E263:E292)</f>
        <v>15.931666666666661</v>
      </c>
      <c r="F293" s="62">
        <f t="shared" si="27"/>
        <v>-1.9246736596736493</v>
      </c>
    </row>
    <row r="294" spans="1:6" x14ac:dyDescent="0.3">
      <c r="A294" s="39"/>
      <c r="F294" s="58"/>
    </row>
    <row r="295" spans="1:6" x14ac:dyDescent="0.3">
      <c r="A295" s="32">
        <v>43374</v>
      </c>
      <c r="B295" s="33">
        <v>20.03</v>
      </c>
      <c r="C295" s="4">
        <f>B295/1.43</f>
        <v>14.006993006993008</v>
      </c>
      <c r="D295" s="2">
        <v>15.96</v>
      </c>
      <c r="E295" s="2">
        <f>D295-0.15</f>
        <v>15.81</v>
      </c>
      <c r="F295" s="60">
        <f t="shared" si="27"/>
        <v>-1.8030069930069921</v>
      </c>
    </row>
    <row r="296" spans="1:6" x14ac:dyDescent="0.3">
      <c r="A296" s="32">
        <v>43375</v>
      </c>
      <c r="B296" s="33">
        <v>20.03</v>
      </c>
      <c r="C296" s="4">
        <f t="shared" ref="C296:C325" si="30">B296/1.43</f>
        <v>14.006993006993008</v>
      </c>
      <c r="D296" s="2">
        <v>16.16</v>
      </c>
      <c r="E296" s="2">
        <f t="shared" ref="E296:E325" si="31">D296-0.15</f>
        <v>16.010000000000002</v>
      </c>
      <c r="F296" s="60">
        <f t="shared" si="27"/>
        <v>-2.0030069930069931</v>
      </c>
    </row>
    <row r="297" spans="1:6" x14ac:dyDescent="0.3">
      <c r="A297" s="32">
        <v>43376</v>
      </c>
      <c r="B297" s="33">
        <v>20.03</v>
      </c>
      <c r="C297" s="4">
        <f t="shared" si="30"/>
        <v>14.006993006993008</v>
      </c>
      <c r="D297" s="2">
        <v>16.260000000000002</v>
      </c>
      <c r="E297" s="2">
        <f t="shared" si="31"/>
        <v>16.110000000000003</v>
      </c>
      <c r="F297" s="60">
        <f t="shared" si="27"/>
        <v>-2.1030069930069946</v>
      </c>
    </row>
    <row r="298" spans="1:6" x14ac:dyDescent="0.3">
      <c r="A298" s="32">
        <v>43377</v>
      </c>
      <c r="B298" s="33">
        <v>20.03</v>
      </c>
      <c r="C298" s="4">
        <f t="shared" si="30"/>
        <v>14.006993006993008</v>
      </c>
      <c r="D298" s="2">
        <v>16.260000000000002</v>
      </c>
      <c r="E298" s="2">
        <f t="shared" si="31"/>
        <v>16.110000000000003</v>
      </c>
      <c r="F298" s="60">
        <f t="shared" si="27"/>
        <v>-2.1030069930069946</v>
      </c>
    </row>
    <row r="299" spans="1:6" x14ac:dyDescent="0.3">
      <c r="A299" s="32">
        <v>43378</v>
      </c>
      <c r="B299" s="33">
        <v>20.03</v>
      </c>
      <c r="C299" s="4">
        <f t="shared" si="30"/>
        <v>14.006993006993008</v>
      </c>
      <c r="D299" s="2">
        <v>16.260000000000002</v>
      </c>
      <c r="E299" s="2">
        <f t="shared" si="31"/>
        <v>16.110000000000003</v>
      </c>
      <c r="F299" s="60">
        <f t="shared" si="27"/>
        <v>-2.1030069930069946</v>
      </c>
    </row>
    <row r="300" spans="1:6" x14ac:dyDescent="0.3">
      <c r="A300" s="32">
        <v>43379</v>
      </c>
      <c r="B300" s="33">
        <v>20.03</v>
      </c>
      <c r="C300" s="4">
        <f t="shared" si="30"/>
        <v>14.006993006993008</v>
      </c>
      <c r="D300" s="2">
        <v>16.260000000000002</v>
      </c>
      <c r="E300" s="2">
        <f t="shared" si="31"/>
        <v>16.110000000000003</v>
      </c>
      <c r="F300" s="60">
        <f t="shared" si="27"/>
        <v>-2.1030069930069946</v>
      </c>
    </row>
    <row r="301" spans="1:6" x14ac:dyDescent="0.3">
      <c r="A301" s="32">
        <v>43380</v>
      </c>
      <c r="B301" s="33">
        <v>20.03</v>
      </c>
      <c r="C301" s="4">
        <f t="shared" si="30"/>
        <v>14.006993006993008</v>
      </c>
      <c r="D301" s="2">
        <v>16.260000000000002</v>
      </c>
      <c r="E301" s="2">
        <f t="shared" si="31"/>
        <v>16.110000000000003</v>
      </c>
      <c r="F301" s="60">
        <f t="shared" si="27"/>
        <v>-2.1030069930069946</v>
      </c>
    </row>
    <row r="302" spans="1:6" x14ac:dyDescent="0.3">
      <c r="A302" s="32">
        <v>43381</v>
      </c>
      <c r="B302" s="33">
        <v>20.03</v>
      </c>
      <c r="C302" s="4">
        <f t="shared" si="30"/>
        <v>14.006993006993008</v>
      </c>
      <c r="D302" s="2">
        <v>16.260000000000002</v>
      </c>
      <c r="E302" s="2">
        <f t="shared" si="31"/>
        <v>16.110000000000003</v>
      </c>
      <c r="F302" s="60">
        <f t="shared" si="27"/>
        <v>-2.1030069930069946</v>
      </c>
    </row>
    <row r="303" spans="1:6" x14ac:dyDescent="0.3">
      <c r="A303" s="32">
        <v>43382</v>
      </c>
      <c r="B303" s="33">
        <v>20.03</v>
      </c>
      <c r="C303" s="4">
        <f t="shared" si="30"/>
        <v>14.006993006993008</v>
      </c>
      <c r="D303" s="2">
        <v>16.16</v>
      </c>
      <c r="E303" s="2">
        <f t="shared" si="31"/>
        <v>16.010000000000002</v>
      </c>
      <c r="F303" s="60">
        <f t="shared" si="27"/>
        <v>-2.0030069930069931</v>
      </c>
    </row>
    <row r="304" spans="1:6" x14ac:dyDescent="0.3">
      <c r="A304" s="32">
        <v>43383</v>
      </c>
      <c r="B304" s="33">
        <v>20.03</v>
      </c>
      <c r="C304" s="4">
        <f t="shared" si="30"/>
        <v>14.006993006993008</v>
      </c>
      <c r="D304" s="2">
        <v>16.16</v>
      </c>
      <c r="E304" s="2">
        <f t="shared" si="31"/>
        <v>16.010000000000002</v>
      </c>
      <c r="F304" s="60">
        <f t="shared" si="27"/>
        <v>-2.0030069930069931</v>
      </c>
    </row>
    <row r="305" spans="1:6" x14ac:dyDescent="0.3">
      <c r="A305" s="32">
        <v>43384</v>
      </c>
      <c r="B305" s="33">
        <v>20.03</v>
      </c>
      <c r="C305" s="4">
        <f t="shared" si="30"/>
        <v>14.006993006993008</v>
      </c>
      <c r="D305" s="2">
        <v>16.16</v>
      </c>
      <c r="E305" s="2">
        <f t="shared" si="31"/>
        <v>16.010000000000002</v>
      </c>
      <c r="F305" s="60">
        <f t="shared" si="27"/>
        <v>-2.0030069930069931</v>
      </c>
    </row>
    <row r="306" spans="1:6" x14ac:dyDescent="0.3">
      <c r="A306" s="32">
        <v>43385</v>
      </c>
      <c r="B306" s="33">
        <v>20.03</v>
      </c>
      <c r="C306" s="4">
        <f t="shared" si="30"/>
        <v>14.006993006993008</v>
      </c>
      <c r="D306" s="2">
        <v>15.91</v>
      </c>
      <c r="E306" s="2">
        <f t="shared" si="31"/>
        <v>15.76</v>
      </c>
      <c r="F306" s="60">
        <f t="shared" si="27"/>
        <v>-1.7530069930069914</v>
      </c>
    </row>
    <row r="307" spans="1:6" x14ac:dyDescent="0.3">
      <c r="A307" s="32">
        <v>43386</v>
      </c>
      <c r="B307" s="33">
        <v>20.03</v>
      </c>
      <c r="C307" s="4">
        <f t="shared" si="30"/>
        <v>14.006993006993008</v>
      </c>
      <c r="D307" s="2">
        <v>15.91</v>
      </c>
      <c r="E307" s="2">
        <f t="shared" si="31"/>
        <v>15.76</v>
      </c>
      <c r="F307" s="60">
        <f t="shared" si="27"/>
        <v>-1.7530069930069914</v>
      </c>
    </row>
    <row r="308" spans="1:6" x14ac:dyDescent="0.3">
      <c r="A308" s="32">
        <v>43387</v>
      </c>
      <c r="B308" s="33">
        <v>20.03</v>
      </c>
      <c r="C308" s="4">
        <f t="shared" si="30"/>
        <v>14.006993006993008</v>
      </c>
      <c r="D308" s="2">
        <v>15.91</v>
      </c>
      <c r="E308" s="2">
        <f t="shared" si="31"/>
        <v>15.76</v>
      </c>
      <c r="F308" s="60">
        <f t="shared" si="27"/>
        <v>-1.7530069930069914</v>
      </c>
    </row>
    <row r="309" spans="1:6" x14ac:dyDescent="0.3">
      <c r="A309" s="32">
        <v>43388</v>
      </c>
      <c r="B309" s="33">
        <v>20.03</v>
      </c>
      <c r="C309" s="4">
        <f t="shared" si="30"/>
        <v>14.006993006993008</v>
      </c>
      <c r="D309" s="2">
        <v>15.76</v>
      </c>
      <c r="E309" s="2">
        <f t="shared" si="31"/>
        <v>15.61</v>
      </c>
      <c r="F309" s="60">
        <f t="shared" si="27"/>
        <v>-1.603006993006991</v>
      </c>
    </row>
    <row r="310" spans="1:6" x14ac:dyDescent="0.3">
      <c r="A310" s="32">
        <v>43389</v>
      </c>
      <c r="B310" s="33">
        <v>20.03</v>
      </c>
      <c r="C310" s="4">
        <f t="shared" si="30"/>
        <v>14.006993006993008</v>
      </c>
      <c r="D310" s="2">
        <v>15.66</v>
      </c>
      <c r="E310" s="2">
        <f t="shared" si="31"/>
        <v>15.51</v>
      </c>
      <c r="F310" s="60">
        <f t="shared" si="27"/>
        <v>-1.5030069930069914</v>
      </c>
    </row>
    <row r="311" spans="1:6" x14ac:dyDescent="0.3">
      <c r="A311" s="32">
        <v>43390</v>
      </c>
      <c r="B311" s="33">
        <v>20.03</v>
      </c>
      <c r="C311" s="4">
        <f t="shared" si="30"/>
        <v>14.006993006993008</v>
      </c>
      <c r="D311" s="2">
        <v>15.66</v>
      </c>
      <c r="E311" s="2">
        <f t="shared" si="31"/>
        <v>15.51</v>
      </c>
      <c r="F311" s="60">
        <f t="shared" si="27"/>
        <v>-1.5030069930069914</v>
      </c>
    </row>
    <row r="312" spans="1:6" x14ac:dyDescent="0.3">
      <c r="A312" s="32">
        <v>43391</v>
      </c>
      <c r="B312" s="33">
        <v>20.03</v>
      </c>
      <c r="C312" s="4">
        <f t="shared" si="30"/>
        <v>14.006993006993008</v>
      </c>
      <c r="D312" s="2">
        <v>15.66</v>
      </c>
      <c r="E312" s="2">
        <f t="shared" si="31"/>
        <v>15.51</v>
      </c>
      <c r="F312" s="60">
        <f t="shared" si="27"/>
        <v>-1.5030069930069914</v>
      </c>
    </row>
    <row r="313" spans="1:6" x14ac:dyDescent="0.3">
      <c r="A313" s="32">
        <v>43392</v>
      </c>
      <c r="B313" s="33">
        <v>20.03</v>
      </c>
      <c r="C313" s="4">
        <f t="shared" si="30"/>
        <v>14.006993006993008</v>
      </c>
      <c r="D313" s="2">
        <v>15.66</v>
      </c>
      <c r="E313" s="2">
        <f t="shared" si="31"/>
        <v>15.51</v>
      </c>
      <c r="F313" s="60">
        <f t="shared" si="27"/>
        <v>-1.5030069930069914</v>
      </c>
    </row>
    <row r="314" spans="1:6" x14ac:dyDescent="0.3">
      <c r="A314" s="32">
        <v>43393</v>
      </c>
      <c r="B314" s="33">
        <v>20.03</v>
      </c>
      <c r="C314" s="4">
        <f t="shared" si="30"/>
        <v>14.006993006993008</v>
      </c>
      <c r="D314" s="2">
        <v>15.66</v>
      </c>
      <c r="E314" s="2">
        <f t="shared" si="31"/>
        <v>15.51</v>
      </c>
      <c r="F314" s="60">
        <f t="shared" si="27"/>
        <v>-1.5030069930069914</v>
      </c>
    </row>
    <row r="315" spans="1:6" x14ac:dyDescent="0.3">
      <c r="A315" s="32">
        <v>43394</v>
      </c>
      <c r="B315" s="33">
        <v>20.03</v>
      </c>
      <c r="C315" s="4">
        <f t="shared" si="30"/>
        <v>14.006993006993008</v>
      </c>
      <c r="D315" s="2">
        <v>15.66</v>
      </c>
      <c r="E315" s="2">
        <f t="shared" si="31"/>
        <v>15.51</v>
      </c>
      <c r="F315" s="60">
        <f t="shared" si="27"/>
        <v>-1.5030069930069914</v>
      </c>
    </row>
    <row r="316" spans="1:6" x14ac:dyDescent="0.3">
      <c r="A316" s="32">
        <v>43395</v>
      </c>
      <c r="B316" s="33">
        <v>20.03</v>
      </c>
      <c r="C316" s="4">
        <f t="shared" si="30"/>
        <v>14.006993006993008</v>
      </c>
      <c r="D316" s="2">
        <v>15.81</v>
      </c>
      <c r="E316" s="2">
        <f t="shared" si="31"/>
        <v>15.66</v>
      </c>
      <c r="F316" s="60">
        <f t="shared" si="27"/>
        <v>-1.6530069930069917</v>
      </c>
    </row>
    <row r="317" spans="1:6" x14ac:dyDescent="0.3">
      <c r="A317" s="32">
        <v>43396</v>
      </c>
      <c r="B317" s="33">
        <v>20.03</v>
      </c>
      <c r="C317" s="4">
        <f t="shared" si="30"/>
        <v>14.006993006993008</v>
      </c>
      <c r="D317" s="2">
        <v>15.81</v>
      </c>
      <c r="E317" s="2">
        <f t="shared" si="31"/>
        <v>15.66</v>
      </c>
      <c r="F317" s="60">
        <f t="shared" si="27"/>
        <v>-1.6530069930069917</v>
      </c>
    </row>
    <row r="318" spans="1:6" x14ac:dyDescent="0.3">
      <c r="A318" s="32">
        <v>43397</v>
      </c>
      <c r="B318" s="33">
        <v>20.03</v>
      </c>
      <c r="C318" s="4">
        <f t="shared" si="30"/>
        <v>14.006993006993008</v>
      </c>
      <c r="D318" s="2">
        <v>15.66</v>
      </c>
      <c r="E318" s="2">
        <f t="shared" si="31"/>
        <v>15.51</v>
      </c>
      <c r="F318" s="60">
        <f t="shared" si="27"/>
        <v>-1.5030069930069914</v>
      </c>
    </row>
    <row r="319" spans="1:6" x14ac:dyDescent="0.3">
      <c r="A319" s="32">
        <v>43398</v>
      </c>
      <c r="B319" s="33">
        <v>20.03</v>
      </c>
      <c r="C319" s="4">
        <f t="shared" si="30"/>
        <v>14.006993006993008</v>
      </c>
      <c r="D319" s="2">
        <v>15.66</v>
      </c>
      <c r="E319" s="2">
        <f t="shared" si="31"/>
        <v>15.51</v>
      </c>
      <c r="F319" s="60">
        <f t="shared" si="27"/>
        <v>-1.5030069930069914</v>
      </c>
    </row>
    <row r="320" spans="1:6" x14ac:dyDescent="0.3">
      <c r="A320" s="32">
        <v>43399</v>
      </c>
      <c r="B320" s="33">
        <v>20.03</v>
      </c>
      <c r="C320" s="4">
        <f t="shared" si="30"/>
        <v>14.006993006993008</v>
      </c>
      <c r="D320" s="2">
        <v>15.66</v>
      </c>
      <c r="E320" s="2">
        <f t="shared" si="31"/>
        <v>15.51</v>
      </c>
      <c r="F320" s="60">
        <f t="shared" si="27"/>
        <v>-1.5030069930069914</v>
      </c>
    </row>
    <row r="321" spans="1:6" x14ac:dyDescent="0.3">
      <c r="A321" s="32">
        <v>43400</v>
      </c>
      <c r="B321" s="33">
        <v>20.03</v>
      </c>
      <c r="C321" s="4">
        <f t="shared" si="30"/>
        <v>14.006993006993008</v>
      </c>
      <c r="D321" s="2">
        <v>15.66</v>
      </c>
      <c r="E321" s="2">
        <f t="shared" si="31"/>
        <v>15.51</v>
      </c>
      <c r="F321" s="60">
        <f t="shared" si="27"/>
        <v>-1.5030069930069914</v>
      </c>
    </row>
    <row r="322" spans="1:6" x14ac:dyDescent="0.3">
      <c r="A322" s="32">
        <v>43401</v>
      </c>
      <c r="B322" s="33">
        <v>20.03</v>
      </c>
      <c r="C322" s="4">
        <f t="shared" si="30"/>
        <v>14.006993006993008</v>
      </c>
      <c r="D322" s="2">
        <v>15.66</v>
      </c>
      <c r="E322" s="2">
        <f t="shared" si="31"/>
        <v>15.51</v>
      </c>
      <c r="F322" s="60">
        <f t="shared" si="27"/>
        <v>-1.5030069930069914</v>
      </c>
    </row>
    <row r="323" spans="1:6" x14ac:dyDescent="0.3">
      <c r="A323" s="32">
        <v>43402</v>
      </c>
      <c r="B323" s="33">
        <v>20.03</v>
      </c>
      <c r="C323" s="4">
        <f t="shared" si="30"/>
        <v>14.006993006993008</v>
      </c>
      <c r="D323" s="2">
        <v>15.56</v>
      </c>
      <c r="E323" s="2">
        <f t="shared" si="31"/>
        <v>15.41</v>
      </c>
      <c r="F323" s="60">
        <f t="shared" si="27"/>
        <v>-1.4030069930069917</v>
      </c>
    </row>
    <row r="324" spans="1:6" x14ac:dyDescent="0.3">
      <c r="A324" s="40">
        <v>43403</v>
      </c>
      <c r="B324" s="41">
        <v>20.03</v>
      </c>
      <c r="C324" s="4">
        <f t="shared" si="30"/>
        <v>14.006993006993008</v>
      </c>
      <c r="D324" s="2">
        <v>15.71</v>
      </c>
      <c r="E324" s="42">
        <f t="shared" si="31"/>
        <v>15.56</v>
      </c>
      <c r="F324" s="60">
        <f t="shared" si="27"/>
        <v>-1.5530069930069921</v>
      </c>
    </row>
    <row r="325" spans="1:6" ht="13.5" thickBot="1" x14ac:dyDescent="0.35">
      <c r="A325" s="34">
        <v>43404</v>
      </c>
      <c r="B325" s="35">
        <v>20.03</v>
      </c>
      <c r="C325" s="10">
        <f t="shared" si="30"/>
        <v>14.006993006993008</v>
      </c>
      <c r="D325" s="43">
        <v>15.71</v>
      </c>
      <c r="E325" s="9">
        <f t="shared" si="31"/>
        <v>15.56</v>
      </c>
      <c r="F325" s="61">
        <f t="shared" ref="F325:F388" si="32">C325-E325</f>
        <v>-1.5530069930069921</v>
      </c>
    </row>
    <row r="326" spans="1:6" x14ac:dyDescent="0.3">
      <c r="A326" s="38" t="s">
        <v>11</v>
      </c>
      <c r="B326" s="36">
        <f>AVERAGE(B295:B325)</f>
        <v>20.029999999999983</v>
      </c>
      <c r="C326" s="37">
        <f>AVERAGE(C295:C325)</f>
        <v>14.006993006993012</v>
      </c>
      <c r="D326" s="37">
        <f>AVERAGE(D295:D325)</f>
        <v>15.887419354838716</v>
      </c>
      <c r="E326" s="37">
        <f>AVERAGE(E295:E325)</f>
        <v>15.737419354838709</v>
      </c>
      <c r="F326" s="62">
        <f t="shared" si="32"/>
        <v>-1.7304263478456967</v>
      </c>
    </row>
    <row r="327" spans="1:6" x14ac:dyDescent="0.3">
      <c r="A327" s="39"/>
      <c r="F327" s="58"/>
    </row>
    <row r="328" spans="1:6" x14ac:dyDescent="0.3">
      <c r="A328" s="3">
        <v>43405</v>
      </c>
      <c r="B328" s="1">
        <v>20.03</v>
      </c>
      <c r="C328" s="4">
        <f>B328/1.43</f>
        <v>14.006993006993008</v>
      </c>
      <c r="D328" s="4">
        <v>15.71</v>
      </c>
      <c r="E328" s="4">
        <f>D328-0.15</f>
        <v>15.56</v>
      </c>
      <c r="F328" s="60">
        <f t="shared" si="32"/>
        <v>-1.5530069930069921</v>
      </c>
    </row>
    <row r="329" spans="1:6" x14ac:dyDescent="0.3">
      <c r="A329" s="3">
        <v>43406</v>
      </c>
      <c r="B329" s="1">
        <v>20.03</v>
      </c>
      <c r="C329" s="4">
        <f t="shared" ref="C329:C357" si="33">B329/1.43</f>
        <v>14.006993006993008</v>
      </c>
      <c r="D329" s="4">
        <v>15.46</v>
      </c>
      <c r="E329" s="4">
        <f t="shared" ref="E329:E357" si="34">D329-0.15</f>
        <v>15.31</v>
      </c>
      <c r="F329" s="60">
        <f t="shared" si="32"/>
        <v>-1.3030069930069921</v>
      </c>
    </row>
    <row r="330" spans="1:6" x14ac:dyDescent="0.3">
      <c r="A330" s="3">
        <v>43407</v>
      </c>
      <c r="B330" s="1">
        <v>20.03</v>
      </c>
      <c r="C330" s="4">
        <f t="shared" si="33"/>
        <v>14.006993006993008</v>
      </c>
      <c r="D330" s="4">
        <v>15.46</v>
      </c>
      <c r="E330" s="4">
        <f t="shared" si="34"/>
        <v>15.31</v>
      </c>
      <c r="F330" s="60">
        <f t="shared" si="32"/>
        <v>-1.3030069930069921</v>
      </c>
    </row>
    <row r="331" spans="1:6" x14ac:dyDescent="0.3">
      <c r="A331" s="3">
        <v>43408</v>
      </c>
      <c r="B331" s="1">
        <v>20.03</v>
      </c>
      <c r="C331" s="4">
        <f t="shared" si="33"/>
        <v>14.006993006993008</v>
      </c>
      <c r="D331" s="4">
        <v>15.46</v>
      </c>
      <c r="E331" s="4">
        <f t="shared" si="34"/>
        <v>15.31</v>
      </c>
      <c r="F331" s="60">
        <f t="shared" si="32"/>
        <v>-1.3030069930069921</v>
      </c>
    </row>
    <row r="332" spans="1:6" x14ac:dyDescent="0.3">
      <c r="A332" s="3">
        <v>43409</v>
      </c>
      <c r="B332" s="1">
        <v>20.03</v>
      </c>
      <c r="C332" s="4">
        <f t="shared" si="33"/>
        <v>14.006993006993008</v>
      </c>
      <c r="D332" s="4">
        <v>15.31</v>
      </c>
      <c r="E332" s="4">
        <f t="shared" si="34"/>
        <v>15.16</v>
      </c>
      <c r="F332" s="60">
        <f t="shared" si="32"/>
        <v>-1.1530069930069917</v>
      </c>
    </row>
    <row r="333" spans="1:6" x14ac:dyDescent="0.3">
      <c r="A333" s="3">
        <v>43410</v>
      </c>
      <c r="B333" s="1">
        <v>20.03</v>
      </c>
      <c r="C333" s="4">
        <f t="shared" si="33"/>
        <v>14.006993006993008</v>
      </c>
      <c r="D333" s="4">
        <v>15.31</v>
      </c>
      <c r="E333" s="4">
        <f t="shared" si="34"/>
        <v>15.16</v>
      </c>
      <c r="F333" s="60">
        <f t="shared" si="32"/>
        <v>-1.1530069930069917</v>
      </c>
    </row>
    <row r="334" spans="1:6" x14ac:dyDescent="0.3">
      <c r="A334" s="3">
        <v>43411</v>
      </c>
      <c r="B334" s="1">
        <v>20.03</v>
      </c>
      <c r="C334" s="4">
        <f t="shared" si="33"/>
        <v>14.006993006993008</v>
      </c>
      <c r="D334" s="4">
        <v>15.21</v>
      </c>
      <c r="E334" s="4">
        <f t="shared" si="34"/>
        <v>15.06</v>
      </c>
      <c r="F334" s="60">
        <f t="shared" si="32"/>
        <v>-1.0530069930069921</v>
      </c>
    </row>
    <row r="335" spans="1:6" x14ac:dyDescent="0.3">
      <c r="A335" s="3">
        <v>43412</v>
      </c>
      <c r="B335" s="1">
        <v>20.03</v>
      </c>
      <c r="C335" s="4">
        <f t="shared" si="33"/>
        <v>14.006993006993008</v>
      </c>
      <c r="D335" s="4">
        <v>15.21</v>
      </c>
      <c r="E335" s="4">
        <f t="shared" si="34"/>
        <v>15.06</v>
      </c>
      <c r="F335" s="60">
        <f t="shared" si="32"/>
        <v>-1.0530069930069921</v>
      </c>
    </row>
    <row r="336" spans="1:6" x14ac:dyDescent="0.3">
      <c r="A336" s="3">
        <v>43413</v>
      </c>
      <c r="B336" s="1">
        <v>20.03</v>
      </c>
      <c r="C336" s="4">
        <f t="shared" si="33"/>
        <v>14.006993006993008</v>
      </c>
      <c r="D336" s="4">
        <v>15.06</v>
      </c>
      <c r="E336" s="4">
        <f t="shared" si="34"/>
        <v>14.91</v>
      </c>
      <c r="F336" s="60">
        <f t="shared" si="32"/>
        <v>-0.90300699300699172</v>
      </c>
    </row>
    <row r="337" spans="1:6" x14ac:dyDescent="0.3">
      <c r="A337" s="3">
        <v>43414</v>
      </c>
      <c r="B337" s="1">
        <v>20.03</v>
      </c>
      <c r="C337" s="4">
        <f t="shared" si="33"/>
        <v>14.006993006993008</v>
      </c>
      <c r="D337" s="4">
        <v>15.06</v>
      </c>
      <c r="E337" s="4">
        <f t="shared" si="34"/>
        <v>14.91</v>
      </c>
      <c r="F337" s="60">
        <f t="shared" si="32"/>
        <v>-0.90300699300699172</v>
      </c>
    </row>
    <row r="338" spans="1:6" x14ac:dyDescent="0.3">
      <c r="A338" s="3">
        <v>43415</v>
      </c>
      <c r="B338" s="1">
        <v>20.03</v>
      </c>
      <c r="C338" s="4">
        <f t="shared" si="33"/>
        <v>14.006993006993008</v>
      </c>
      <c r="D338" s="4">
        <v>15.06</v>
      </c>
      <c r="E338" s="4">
        <f t="shared" si="34"/>
        <v>14.91</v>
      </c>
      <c r="F338" s="60">
        <f t="shared" si="32"/>
        <v>-0.90300699300699172</v>
      </c>
    </row>
    <row r="339" spans="1:6" x14ac:dyDescent="0.3">
      <c r="A339" s="3">
        <v>43416</v>
      </c>
      <c r="B339" s="1">
        <v>20.03</v>
      </c>
      <c r="C339" s="4">
        <f t="shared" si="33"/>
        <v>14.006993006993008</v>
      </c>
      <c r="D339" s="4">
        <v>15.06</v>
      </c>
      <c r="E339" s="4">
        <f t="shared" si="34"/>
        <v>14.91</v>
      </c>
      <c r="F339" s="60">
        <f t="shared" si="32"/>
        <v>-0.90300699300699172</v>
      </c>
    </row>
    <row r="340" spans="1:6" x14ac:dyDescent="0.3">
      <c r="A340" s="3">
        <v>43417</v>
      </c>
      <c r="B340" s="1">
        <v>20.03</v>
      </c>
      <c r="C340" s="4">
        <f t="shared" si="33"/>
        <v>14.006993006993008</v>
      </c>
      <c r="D340" s="4">
        <v>15.16</v>
      </c>
      <c r="E340" s="4">
        <f t="shared" si="34"/>
        <v>15.01</v>
      </c>
      <c r="F340" s="60">
        <f t="shared" si="32"/>
        <v>-1.0030069930069914</v>
      </c>
    </row>
    <row r="341" spans="1:6" x14ac:dyDescent="0.3">
      <c r="A341" s="3">
        <v>43418</v>
      </c>
      <c r="B341" s="1">
        <v>20.03</v>
      </c>
      <c r="C341" s="4">
        <f t="shared" si="33"/>
        <v>14.006993006993008</v>
      </c>
      <c r="D341" s="4">
        <v>15.01</v>
      </c>
      <c r="E341" s="4">
        <f t="shared" si="34"/>
        <v>14.86</v>
      </c>
      <c r="F341" s="60">
        <f t="shared" si="32"/>
        <v>-0.85300699300699101</v>
      </c>
    </row>
    <row r="342" spans="1:6" x14ac:dyDescent="0.3">
      <c r="A342" s="3">
        <v>43419</v>
      </c>
      <c r="B342" s="1">
        <v>20.03</v>
      </c>
      <c r="C342" s="4">
        <f t="shared" si="33"/>
        <v>14.006993006993008</v>
      </c>
      <c r="D342" s="4">
        <v>14.91</v>
      </c>
      <c r="E342" s="4">
        <f t="shared" si="34"/>
        <v>14.76</v>
      </c>
      <c r="F342" s="60">
        <f t="shared" si="32"/>
        <v>-0.75300699300699137</v>
      </c>
    </row>
    <row r="343" spans="1:6" x14ac:dyDescent="0.3">
      <c r="A343" s="3">
        <v>43420</v>
      </c>
      <c r="B343" s="1">
        <v>20.03</v>
      </c>
      <c r="C343" s="4">
        <f t="shared" si="33"/>
        <v>14.006993006993008</v>
      </c>
      <c r="D343" s="4">
        <v>14.91</v>
      </c>
      <c r="E343" s="4">
        <f t="shared" si="34"/>
        <v>14.76</v>
      </c>
      <c r="F343" s="60">
        <f t="shared" si="32"/>
        <v>-0.75300699300699137</v>
      </c>
    </row>
    <row r="344" spans="1:6" x14ac:dyDescent="0.3">
      <c r="A344" s="3">
        <v>43421</v>
      </c>
      <c r="B344" s="1">
        <v>20.03</v>
      </c>
      <c r="C344" s="4">
        <f t="shared" si="33"/>
        <v>14.006993006993008</v>
      </c>
      <c r="D344" s="4">
        <v>14.91</v>
      </c>
      <c r="E344" s="4">
        <f t="shared" si="34"/>
        <v>14.76</v>
      </c>
      <c r="F344" s="60">
        <f t="shared" si="32"/>
        <v>-0.75300699300699137</v>
      </c>
    </row>
    <row r="345" spans="1:6" x14ac:dyDescent="0.3">
      <c r="A345" s="3">
        <v>43422</v>
      </c>
      <c r="B345" s="1">
        <v>20.03</v>
      </c>
      <c r="C345" s="4">
        <f t="shared" si="33"/>
        <v>14.006993006993008</v>
      </c>
      <c r="D345" s="4">
        <v>14.91</v>
      </c>
      <c r="E345" s="4">
        <f t="shared" si="34"/>
        <v>14.76</v>
      </c>
      <c r="F345" s="60">
        <f t="shared" si="32"/>
        <v>-0.75300699300699137</v>
      </c>
    </row>
    <row r="346" spans="1:6" x14ac:dyDescent="0.3">
      <c r="A346" s="3">
        <v>43423</v>
      </c>
      <c r="B346" s="1">
        <v>20.03</v>
      </c>
      <c r="C346" s="4">
        <f t="shared" si="33"/>
        <v>14.006993006993008</v>
      </c>
      <c r="D346" s="4">
        <v>14.91</v>
      </c>
      <c r="E346" s="4">
        <f t="shared" si="34"/>
        <v>14.76</v>
      </c>
      <c r="F346" s="60">
        <f t="shared" si="32"/>
        <v>-0.75300699300699137</v>
      </c>
    </row>
    <row r="347" spans="1:6" x14ac:dyDescent="0.3">
      <c r="A347" s="3">
        <v>43424</v>
      </c>
      <c r="B347" s="1">
        <v>20.03</v>
      </c>
      <c r="C347" s="4">
        <f t="shared" si="33"/>
        <v>14.006993006993008</v>
      </c>
      <c r="D347" s="4">
        <v>14.91</v>
      </c>
      <c r="E347" s="4">
        <f t="shared" si="34"/>
        <v>14.76</v>
      </c>
      <c r="F347" s="60">
        <f t="shared" si="32"/>
        <v>-0.75300699300699137</v>
      </c>
    </row>
    <row r="348" spans="1:6" x14ac:dyDescent="0.3">
      <c r="A348" s="3">
        <v>43425</v>
      </c>
      <c r="B348" s="1">
        <v>20.03</v>
      </c>
      <c r="C348" s="4">
        <f t="shared" si="33"/>
        <v>14.006993006993008</v>
      </c>
      <c r="D348" s="4">
        <v>14.76</v>
      </c>
      <c r="E348" s="4">
        <f t="shared" si="34"/>
        <v>14.61</v>
      </c>
      <c r="F348" s="60">
        <f t="shared" si="32"/>
        <v>-0.60300699300699101</v>
      </c>
    </row>
    <row r="349" spans="1:6" x14ac:dyDescent="0.3">
      <c r="A349" s="3">
        <v>43426</v>
      </c>
      <c r="B349" s="1">
        <v>20.03</v>
      </c>
      <c r="C349" s="4">
        <f t="shared" si="33"/>
        <v>14.006993006993008</v>
      </c>
      <c r="D349" s="4">
        <v>14.76</v>
      </c>
      <c r="E349" s="4">
        <f t="shared" si="34"/>
        <v>14.61</v>
      </c>
      <c r="F349" s="60">
        <f t="shared" si="32"/>
        <v>-0.60300699300699101</v>
      </c>
    </row>
    <row r="350" spans="1:6" x14ac:dyDescent="0.3">
      <c r="A350" s="3">
        <v>43427</v>
      </c>
      <c r="B350" s="1">
        <v>20.03</v>
      </c>
      <c r="C350" s="4">
        <f t="shared" si="33"/>
        <v>14.006993006993008</v>
      </c>
      <c r="D350" s="4">
        <v>14.66</v>
      </c>
      <c r="E350" s="4">
        <f t="shared" si="34"/>
        <v>14.51</v>
      </c>
      <c r="F350" s="60">
        <f t="shared" si="32"/>
        <v>-0.50300699300699137</v>
      </c>
    </row>
    <row r="351" spans="1:6" x14ac:dyDescent="0.3">
      <c r="A351" s="3">
        <v>43428</v>
      </c>
      <c r="B351" s="1">
        <v>20.03</v>
      </c>
      <c r="C351" s="4">
        <f t="shared" si="33"/>
        <v>14.006993006993008</v>
      </c>
      <c r="D351" s="4">
        <v>14.66</v>
      </c>
      <c r="E351" s="4">
        <f t="shared" si="34"/>
        <v>14.51</v>
      </c>
      <c r="F351" s="60">
        <f t="shared" si="32"/>
        <v>-0.50300699300699137</v>
      </c>
    </row>
    <row r="352" spans="1:6" x14ac:dyDescent="0.3">
      <c r="A352" s="3">
        <v>43429</v>
      </c>
      <c r="B352" s="1">
        <v>20.03</v>
      </c>
      <c r="C352" s="4">
        <f t="shared" si="33"/>
        <v>14.006993006993008</v>
      </c>
      <c r="D352" s="4">
        <v>14.66</v>
      </c>
      <c r="E352" s="4">
        <f t="shared" si="34"/>
        <v>14.51</v>
      </c>
      <c r="F352" s="60">
        <f t="shared" si="32"/>
        <v>-0.50300699300699137</v>
      </c>
    </row>
    <row r="353" spans="1:6" x14ac:dyDescent="0.3">
      <c r="A353" s="3">
        <v>43430</v>
      </c>
      <c r="B353" s="1">
        <v>20.03</v>
      </c>
      <c r="C353" s="4">
        <f t="shared" si="33"/>
        <v>14.006993006993008</v>
      </c>
      <c r="D353" s="4">
        <v>14.41</v>
      </c>
      <c r="E353" s="4">
        <f t="shared" si="34"/>
        <v>14.26</v>
      </c>
      <c r="F353" s="60">
        <f t="shared" si="32"/>
        <v>-0.25300699300699137</v>
      </c>
    </row>
    <row r="354" spans="1:6" x14ac:dyDescent="0.3">
      <c r="A354" s="3">
        <v>43431</v>
      </c>
      <c r="B354" s="1">
        <v>20.03</v>
      </c>
      <c r="C354" s="4">
        <f t="shared" si="33"/>
        <v>14.006993006993008</v>
      </c>
      <c r="D354" s="4">
        <v>14.41</v>
      </c>
      <c r="E354" s="4">
        <f t="shared" si="34"/>
        <v>14.26</v>
      </c>
      <c r="F354" s="60">
        <f t="shared" si="32"/>
        <v>-0.25300699300699137</v>
      </c>
    </row>
    <row r="355" spans="1:6" x14ac:dyDescent="0.3">
      <c r="A355" s="3">
        <v>43432</v>
      </c>
      <c r="B355" s="1">
        <v>20.03</v>
      </c>
      <c r="C355" s="4">
        <f t="shared" si="33"/>
        <v>14.006993006993008</v>
      </c>
      <c r="D355" s="4">
        <v>14.41</v>
      </c>
      <c r="E355" s="4">
        <f t="shared" si="34"/>
        <v>14.26</v>
      </c>
      <c r="F355" s="60">
        <f t="shared" si="32"/>
        <v>-0.25300699300699137</v>
      </c>
    </row>
    <row r="356" spans="1:6" x14ac:dyDescent="0.3">
      <c r="A356" s="3">
        <v>43433</v>
      </c>
      <c r="B356" s="1">
        <v>20.03</v>
      </c>
      <c r="C356" s="4">
        <f t="shared" si="33"/>
        <v>14.006993006993008</v>
      </c>
      <c r="D356" s="4">
        <v>14.31</v>
      </c>
      <c r="E356" s="4">
        <f t="shared" si="34"/>
        <v>14.16</v>
      </c>
      <c r="F356" s="60">
        <f t="shared" si="32"/>
        <v>-0.15300699300699172</v>
      </c>
    </row>
    <row r="357" spans="1:6" ht="13.5" thickBot="1" x14ac:dyDescent="0.35">
      <c r="A357" s="7">
        <v>43434</v>
      </c>
      <c r="B357" s="8">
        <v>20.03</v>
      </c>
      <c r="C357" s="10">
        <f t="shared" si="33"/>
        <v>14.006993006993008</v>
      </c>
      <c r="D357" s="10">
        <v>14.31</v>
      </c>
      <c r="E357" s="10">
        <f t="shared" si="34"/>
        <v>14.16</v>
      </c>
      <c r="F357" s="61">
        <f t="shared" si="32"/>
        <v>-0.15300699300699172</v>
      </c>
    </row>
    <row r="358" spans="1:6" x14ac:dyDescent="0.3">
      <c r="A358" s="19" t="s">
        <v>12</v>
      </c>
      <c r="B358" s="5">
        <f>AVERAGE(B328:B357)</f>
        <v>20.029999999999983</v>
      </c>
      <c r="C358" s="6">
        <f>AVERAGE(C328:C357)</f>
        <v>14.006993006993012</v>
      </c>
      <c r="D358" s="6">
        <f>AVERAGE(D328:D357)</f>
        <v>14.945000000000009</v>
      </c>
      <c r="E358" s="6">
        <f>AVERAGE(E328:E357)</f>
        <v>14.794999999999998</v>
      </c>
      <c r="F358" s="62">
        <f t="shared" si="32"/>
        <v>-0.78800699300698618</v>
      </c>
    </row>
    <row r="359" spans="1:6" x14ac:dyDescent="0.3">
      <c r="A359" s="44"/>
      <c r="B359" s="27"/>
      <c r="F359" s="58"/>
    </row>
    <row r="360" spans="1:6" x14ac:dyDescent="0.3">
      <c r="A360" s="3">
        <v>43435</v>
      </c>
      <c r="B360" s="1">
        <v>20.03</v>
      </c>
      <c r="C360" s="4">
        <f t="shared" ref="C360:C390" si="35">B360/1.43</f>
        <v>14.006993006993008</v>
      </c>
      <c r="D360" s="4">
        <v>14.31</v>
      </c>
      <c r="E360" s="4">
        <f>D360-0.15</f>
        <v>14.16</v>
      </c>
      <c r="F360" s="60">
        <f t="shared" si="32"/>
        <v>-0.15300699300699172</v>
      </c>
    </row>
    <row r="361" spans="1:6" x14ac:dyDescent="0.3">
      <c r="A361" s="3">
        <v>43436</v>
      </c>
      <c r="B361" s="1">
        <v>20.03</v>
      </c>
      <c r="C361" s="4">
        <f t="shared" si="35"/>
        <v>14.006993006993008</v>
      </c>
      <c r="D361" s="4">
        <v>14.31</v>
      </c>
      <c r="E361" s="4">
        <f t="shared" ref="E361:E390" si="36">D361-0.15</f>
        <v>14.16</v>
      </c>
      <c r="F361" s="60">
        <f t="shared" si="32"/>
        <v>-0.15300699300699172</v>
      </c>
    </row>
    <row r="362" spans="1:6" x14ac:dyDescent="0.3">
      <c r="A362" s="3">
        <v>43437</v>
      </c>
      <c r="B362" s="1">
        <v>20.03</v>
      </c>
      <c r="C362" s="4">
        <f t="shared" si="35"/>
        <v>14.006993006993008</v>
      </c>
      <c r="D362" s="4">
        <v>14.41</v>
      </c>
      <c r="E362" s="4">
        <f t="shared" si="36"/>
        <v>14.26</v>
      </c>
      <c r="F362" s="60">
        <f t="shared" si="32"/>
        <v>-0.25300699300699137</v>
      </c>
    </row>
    <row r="363" spans="1:6" x14ac:dyDescent="0.3">
      <c r="A363" s="3">
        <v>43438</v>
      </c>
      <c r="B363" s="1">
        <v>20.03</v>
      </c>
      <c r="C363" s="4">
        <f t="shared" si="35"/>
        <v>14.006993006993008</v>
      </c>
      <c r="D363" s="4">
        <v>14.41</v>
      </c>
      <c r="E363" s="4">
        <f t="shared" si="36"/>
        <v>14.26</v>
      </c>
      <c r="F363" s="60">
        <f t="shared" si="32"/>
        <v>-0.25300699300699137</v>
      </c>
    </row>
    <row r="364" spans="1:6" x14ac:dyDescent="0.3">
      <c r="A364" s="3">
        <v>43439</v>
      </c>
      <c r="B364" s="1">
        <v>20.03</v>
      </c>
      <c r="C364" s="4">
        <f t="shared" si="35"/>
        <v>14.006993006993008</v>
      </c>
      <c r="D364" s="4">
        <v>14.41</v>
      </c>
      <c r="E364" s="4">
        <f t="shared" si="36"/>
        <v>14.26</v>
      </c>
      <c r="F364" s="60">
        <f t="shared" si="32"/>
        <v>-0.25300699300699137</v>
      </c>
    </row>
    <row r="365" spans="1:6" x14ac:dyDescent="0.3">
      <c r="A365" s="3">
        <v>43440</v>
      </c>
      <c r="B365" s="1">
        <v>20.03</v>
      </c>
      <c r="C365" s="4">
        <f t="shared" si="35"/>
        <v>14.006993006993008</v>
      </c>
      <c r="D365" s="4">
        <v>14.51</v>
      </c>
      <c r="E365" s="4">
        <f t="shared" si="36"/>
        <v>14.36</v>
      </c>
      <c r="F365" s="60">
        <f t="shared" si="32"/>
        <v>-0.35300699300699101</v>
      </c>
    </row>
    <row r="366" spans="1:6" x14ac:dyDescent="0.3">
      <c r="A366" s="3">
        <v>43441</v>
      </c>
      <c r="B366" s="1">
        <v>20.03</v>
      </c>
      <c r="C366" s="4">
        <f t="shared" si="35"/>
        <v>14.006993006993008</v>
      </c>
      <c r="D366" s="4">
        <v>14.36</v>
      </c>
      <c r="E366" s="4">
        <f t="shared" si="36"/>
        <v>14.209999999999999</v>
      </c>
      <c r="F366" s="60">
        <f t="shared" si="32"/>
        <v>-0.20300699300699065</v>
      </c>
    </row>
    <row r="367" spans="1:6" x14ac:dyDescent="0.3">
      <c r="A367" s="3">
        <v>43442</v>
      </c>
      <c r="B367" s="1">
        <v>20.03</v>
      </c>
      <c r="C367" s="4">
        <f t="shared" si="35"/>
        <v>14.006993006993008</v>
      </c>
      <c r="D367" s="4">
        <v>14.36</v>
      </c>
      <c r="E367" s="4">
        <f t="shared" si="36"/>
        <v>14.209999999999999</v>
      </c>
      <c r="F367" s="60">
        <f t="shared" si="32"/>
        <v>-0.20300699300699065</v>
      </c>
    </row>
    <row r="368" spans="1:6" x14ac:dyDescent="0.3">
      <c r="A368" s="3">
        <v>43443</v>
      </c>
      <c r="B368" s="1">
        <v>20.03</v>
      </c>
      <c r="C368" s="4">
        <f t="shared" si="35"/>
        <v>14.006993006993008</v>
      </c>
      <c r="D368" s="4">
        <v>14.36</v>
      </c>
      <c r="E368" s="4">
        <f t="shared" si="36"/>
        <v>14.209999999999999</v>
      </c>
      <c r="F368" s="60">
        <f t="shared" si="32"/>
        <v>-0.20300699300699065</v>
      </c>
    </row>
    <row r="369" spans="1:6" x14ac:dyDescent="0.3">
      <c r="A369" s="3">
        <v>43444</v>
      </c>
      <c r="B369" s="1">
        <v>20.03</v>
      </c>
      <c r="C369" s="4">
        <f t="shared" si="35"/>
        <v>14.006993006993008</v>
      </c>
      <c r="D369" s="4">
        <v>14.61</v>
      </c>
      <c r="E369" s="4">
        <f t="shared" si="36"/>
        <v>14.459999999999999</v>
      </c>
      <c r="F369" s="60">
        <f t="shared" si="32"/>
        <v>-0.45300699300699065</v>
      </c>
    </row>
    <row r="370" spans="1:6" x14ac:dyDescent="0.3">
      <c r="A370" s="3">
        <v>43445</v>
      </c>
      <c r="B370" s="1">
        <v>20.03</v>
      </c>
      <c r="C370" s="4">
        <f t="shared" si="35"/>
        <v>14.006993006993008</v>
      </c>
      <c r="D370" s="4">
        <v>14.51</v>
      </c>
      <c r="E370" s="4">
        <f t="shared" si="36"/>
        <v>14.36</v>
      </c>
      <c r="F370" s="60">
        <f t="shared" si="32"/>
        <v>-0.35300699300699101</v>
      </c>
    </row>
    <row r="371" spans="1:6" x14ac:dyDescent="0.3">
      <c r="A371" s="3">
        <v>43446</v>
      </c>
      <c r="B371" s="1">
        <v>20.03</v>
      </c>
      <c r="C371" s="4">
        <f t="shared" si="35"/>
        <v>14.006993006993008</v>
      </c>
      <c r="D371" s="4">
        <v>14.51</v>
      </c>
      <c r="E371" s="4">
        <f t="shared" si="36"/>
        <v>14.36</v>
      </c>
      <c r="F371" s="60">
        <f t="shared" si="32"/>
        <v>-0.35300699300699101</v>
      </c>
    </row>
    <row r="372" spans="1:6" x14ac:dyDescent="0.3">
      <c r="A372" s="3">
        <v>43447</v>
      </c>
      <c r="B372" s="1">
        <v>20.03</v>
      </c>
      <c r="C372" s="4">
        <f t="shared" si="35"/>
        <v>14.006993006993008</v>
      </c>
      <c r="D372" s="4">
        <v>14.61</v>
      </c>
      <c r="E372" s="4">
        <f t="shared" si="36"/>
        <v>14.459999999999999</v>
      </c>
      <c r="F372" s="60">
        <f t="shared" si="32"/>
        <v>-0.45300699300699065</v>
      </c>
    </row>
    <row r="373" spans="1:6" x14ac:dyDescent="0.3">
      <c r="A373" s="3">
        <v>43448</v>
      </c>
      <c r="B373" s="1">
        <v>20.03</v>
      </c>
      <c r="C373" s="4">
        <f t="shared" si="35"/>
        <v>14.006993006993008</v>
      </c>
      <c r="D373" s="4">
        <v>14.61</v>
      </c>
      <c r="E373" s="4">
        <f t="shared" si="36"/>
        <v>14.459999999999999</v>
      </c>
      <c r="F373" s="60">
        <f t="shared" si="32"/>
        <v>-0.45300699300699065</v>
      </c>
    </row>
    <row r="374" spans="1:6" x14ac:dyDescent="0.3">
      <c r="A374" s="3">
        <v>43449</v>
      </c>
      <c r="B374" s="1">
        <v>20.03</v>
      </c>
      <c r="C374" s="4">
        <f t="shared" si="35"/>
        <v>14.006993006993008</v>
      </c>
      <c r="D374" s="4">
        <v>14.61</v>
      </c>
      <c r="E374" s="4">
        <f t="shared" si="36"/>
        <v>14.459999999999999</v>
      </c>
      <c r="F374" s="60">
        <f t="shared" si="32"/>
        <v>-0.45300699300699065</v>
      </c>
    </row>
    <row r="375" spans="1:6" x14ac:dyDescent="0.3">
      <c r="A375" s="3">
        <v>43450</v>
      </c>
      <c r="B375" s="1">
        <v>20.03</v>
      </c>
      <c r="C375" s="4">
        <f t="shared" si="35"/>
        <v>14.006993006993008</v>
      </c>
      <c r="D375" s="4">
        <v>14.61</v>
      </c>
      <c r="E375" s="4">
        <f t="shared" si="36"/>
        <v>14.459999999999999</v>
      </c>
      <c r="F375" s="60">
        <f t="shared" si="32"/>
        <v>-0.45300699300699065</v>
      </c>
    </row>
    <row r="376" spans="1:6" x14ac:dyDescent="0.3">
      <c r="A376" s="3">
        <v>43451</v>
      </c>
      <c r="B376" s="1">
        <v>20.03</v>
      </c>
      <c r="C376" s="4">
        <f t="shared" si="35"/>
        <v>14.006993006993008</v>
      </c>
      <c r="D376" s="4">
        <v>14.51</v>
      </c>
      <c r="E376" s="4">
        <f t="shared" si="36"/>
        <v>14.36</v>
      </c>
      <c r="F376" s="60">
        <f t="shared" si="32"/>
        <v>-0.35300699300699101</v>
      </c>
    </row>
    <row r="377" spans="1:6" x14ac:dyDescent="0.3">
      <c r="A377" s="3">
        <v>43452</v>
      </c>
      <c r="B377" s="1">
        <v>20.03</v>
      </c>
      <c r="C377" s="4">
        <f t="shared" si="35"/>
        <v>14.006993006993008</v>
      </c>
      <c r="D377" s="4">
        <v>14.51</v>
      </c>
      <c r="E377" s="4">
        <f t="shared" si="36"/>
        <v>14.36</v>
      </c>
      <c r="F377" s="60">
        <f t="shared" si="32"/>
        <v>-0.35300699300699101</v>
      </c>
    </row>
    <row r="378" spans="1:6" x14ac:dyDescent="0.3">
      <c r="A378" s="3">
        <v>43453</v>
      </c>
      <c r="B378" s="1">
        <v>20.03</v>
      </c>
      <c r="C378" s="4">
        <f t="shared" si="35"/>
        <v>14.006993006993008</v>
      </c>
      <c r="D378" s="4">
        <v>14.31</v>
      </c>
      <c r="E378" s="4">
        <f t="shared" si="36"/>
        <v>14.16</v>
      </c>
      <c r="F378" s="60">
        <f t="shared" si="32"/>
        <v>-0.15300699300699172</v>
      </c>
    </row>
    <row r="379" spans="1:6" x14ac:dyDescent="0.3">
      <c r="A379" s="3">
        <v>43454</v>
      </c>
      <c r="B379" s="1">
        <v>20.03</v>
      </c>
      <c r="C379" s="4">
        <f t="shared" si="35"/>
        <v>14.006993006993008</v>
      </c>
      <c r="D379" s="4">
        <v>14.31</v>
      </c>
      <c r="E379" s="4">
        <f t="shared" si="36"/>
        <v>14.16</v>
      </c>
      <c r="F379" s="60">
        <f t="shared" si="32"/>
        <v>-0.15300699300699172</v>
      </c>
    </row>
    <row r="380" spans="1:6" x14ac:dyDescent="0.3">
      <c r="A380" s="3">
        <v>43455</v>
      </c>
      <c r="B380" s="1">
        <v>20.03</v>
      </c>
      <c r="C380" s="4">
        <f t="shared" si="35"/>
        <v>14.006993006993008</v>
      </c>
      <c r="D380" s="4">
        <v>14.16</v>
      </c>
      <c r="E380" s="4">
        <f t="shared" si="36"/>
        <v>14.01</v>
      </c>
      <c r="F380" s="60">
        <f t="shared" si="32"/>
        <v>-3.0069930069913653E-3</v>
      </c>
    </row>
    <row r="381" spans="1:6" x14ac:dyDescent="0.3">
      <c r="A381" s="3">
        <v>43456</v>
      </c>
      <c r="B381" s="1">
        <v>20.03</v>
      </c>
      <c r="C381" s="4">
        <f t="shared" si="35"/>
        <v>14.006993006993008</v>
      </c>
      <c r="D381" s="4">
        <v>14.16</v>
      </c>
      <c r="E381" s="4">
        <f t="shared" si="36"/>
        <v>14.01</v>
      </c>
      <c r="F381" s="60">
        <f t="shared" si="32"/>
        <v>-3.0069930069913653E-3</v>
      </c>
    </row>
    <row r="382" spans="1:6" x14ac:dyDescent="0.3">
      <c r="A382" s="3">
        <v>43457</v>
      </c>
      <c r="B382" s="1">
        <v>20.03</v>
      </c>
      <c r="C382" s="4">
        <f t="shared" si="35"/>
        <v>14.006993006993008</v>
      </c>
      <c r="D382" s="4">
        <v>14.16</v>
      </c>
      <c r="E382" s="4">
        <f t="shared" si="36"/>
        <v>14.01</v>
      </c>
      <c r="F382" s="60">
        <f t="shared" si="32"/>
        <v>-3.0069930069913653E-3</v>
      </c>
    </row>
    <row r="383" spans="1:6" x14ac:dyDescent="0.3">
      <c r="A383" s="3">
        <v>43458</v>
      </c>
      <c r="B383" s="1">
        <v>20.03</v>
      </c>
      <c r="C383" s="4">
        <f t="shared" si="35"/>
        <v>14.006993006993008</v>
      </c>
      <c r="D383" s="4">
        <v>14.16</v>
      </c>
      <c r="E383" s="4">
        <f t="shared" si="36"/>
        <v>14.01</v>
      </c>
      <c r="F383" s="60">
        <f t="shared" si="32"/>
        <v>-3.0069930069913653E-3</v>
      </c>
    </row>
    <row r="384" spans="1:6" x14ac:dyDescent="0.3">
      <c r="A384" s="3">
        <v>43459</v>
      </c>
      <c r="B384" s="1">
        <v>20.03</v>
      </c>
      <c r="C384" s="4">
        <f t="shared" si="35"/>
        <v>14.006993006993008</v>
      </c>
      <c r="D384" s="4">
        <v>14.16</v>
      </c>
      <c r="E384" s="4">
        <f t="shared" si="36"/>
        <v>14.01</v>
      </c>
      <c r="F384" s="60">
        <f t="shared" si="32"/>
        <v>-3.0069930069913653E-3</v>
      </c>
    </row>
    <row r="385" spans="1:6" x14ac:dyDescent="0.3">
      <c r="A385" s="3">
        <v>43460</v>
      </c>
      <c r="B385" s="1">
        <v>20.03</v>
      </c>
      <c r="C385" s="4">
        <f t="shared" si="35"/>
        <v>14.006993006993008</v>
      </c>
      <c r="D385" s="4">
        <v>14.16</v>
      </c>
      <c r="E385" s="4">
        <f t="shared" si="36"/>
        <v>14.01</v>
      </c>
      <c r="F385" s="60">
        <f t="shared" si="32"/>
        <v>-3.0069930069913653E-3</v>
      </c>
    </row>
    <row r="386" spans="1:6" x14ac:dyDescent="0.3">
      <c r="A386" s="3">
        <v>43461</v>
      </c>
      <c r="B386" s="1">
        <v>20.03</v>
      </c>
      <c r="C386" s="4">
        <f t="shared" si="35"/>
        <v>14.006993006993008</v>
      </c>
      <c r="D386" s="4">
        <v>14.01</v>
      </c>
      <c r="E386" s="4">
        <f t="shared" si="36"/>
        <v>13.86</v>
      </c>
      <c r="F386" s="60">
        <f t="shared" si="32"/>
        <v>0.14699300699300899</v>
      </c>
    </row>
    <row r="387" spans="1:6" x14ac:dyDescent="0.3">
      <c r="A387" s="3">
        <v>43462</v>
      </c>
      <c r="B387" s="1">
        <v>20.03</v>
      </c>
      <c r="C387" s="4">
        <f t="shared" si="35"/>
        <v>14.006993006993008</v>
      </c>
      <c r="D387" s="4">
        <v>14.11</v>
      </c>
      <c r="E387" s="4">
        <f t="shared" si="36"/>
        <v>13.959999999999999</v>
      </c>
      <c r="F387" s="60">
        <f t="shared" si="32"/>
        <v>4.6993006993009345E-2</v>
      </c>
    </row>
    <row r="388" spans="1:6" x14ac:dyDescent="0.3">
      <c r="A388" s="3">
        <v>43463</v>
      </c>
      <c r="B388" s="1">
        <v>20.03</v>
      </c>
      <c r="C388" s="4">
        <f t="shared" si="35"/>
        <v>14.006993006993008</v>
      </c>
      <c r="D388" s="4">
        <v>14.11</v>
      </c>
      <c r="E388" s="4">
        <f t="shared" si="36"/>
        <v>13.959999999999999</v>
      </c>
      <c r="F388" s="60">
        <f t="shared" si="32"/>
        <v>4.6993006993009345E-2</v>
      </c>
    </row>
    <row r="389" spans="1:6" x14ac:dyDescent="0.3">
      <c r="A389" s="3">
        <v>43464</v>
      </c>
      <c r="B389" s="1">
        <v>20.03</v>
      </c>
      <c r="C389" s="4">
        <f t="shared" si="35"/>
        <v>14.006993006993008</v>
      </c>
      <c r="D389" s="4">
        <v>14.11</v>
      </c>
      <c r="E389" s="4">
        <f t="shared" si="36"/>
        <v>13.959999999999999</v>
      </c>
      <c r="F389" s="60">
        <f t="shared" ref="F389:F391" si="37">C389-E389</f>
        <v>4.6993006993009345E-2</v>
      </c>
    </row>
    <row r="390" spans="1:6" ht="13.5" thickBot="1" x14ac:dyDescent="0.35">
      <c r="A390" s="7">
        <v>43465</v>
      </c>
      <c r="B390" s="8">
        <v>20.03</v>
      </c>
      <c r="C390" s="10">
        <f t="shared" si="35"/>
        <v>14.006993006993008</v>
      </c>
      <c r="D390" s="10">
        <v>14.11</v>
      </c>
      <c r="E390" s="10">
        <f t="shared" si="36"/>
        <v>13.959999999999999</v>
      </c>
      <c r="F390" s="61">
        <f t="shared" si="37"/>
        <v>4.6993006993009345E-2</v>
      </c>
    </row>
    <row r="391" spans="1:6" x14ac:dyDescent="0.3">
      <c r="A391" s="5" t="s">
        <v>13</v>
      </c>
      <c r="B391" s="6">
        <f t="shared" ref="B391:C391" si="38">AVERAGE(B360:B390)</f>
        <v>20.029999999999983</v>
      </c>
      <c r="C391" s="6">
        <f t="shared" si="38"/>
        <v>14.006993006993012</v>
      </c>
      <c r="D391" s="6">
        <f>AVERAGE(D360:D390)</f>
        <v>14.340645161290331</v>
      </c>
      <c r="E391" s="6">
        <f>AVERAGE(E360:E390)</f>
        <v>14.190645161290321</v>
      </c>
      <c r="F391" s="62">
        <f t="shared" si="37"/>
        <v>-0.18365215429730952</v>
      </c>
    </row>
    <row r="393" spans="1:6" x14ac:dyDescent="0.3">
      <c r="A393" s="70" t="s">
        <v>37</v>
      </c>
      <c r="B393" s="71"/>
      <c r="C393" s="72"/>
      <c r="D393" s="72"/>
      <c r="E393" s="73"/>
      <c r="F393" s="74">
        <f>(F35+F65+F98+F130+F163+F195+F228+F261+F293+F326+F358+F391)/12</f>
        <v>-1.5064235786614839</v>
      </c>
    </row>
  </sheetData>
  <mergeCells count="5">
    <mergeCell ref="A2:A3"/>
    <mergeCell ref="B2:C2"/>
    <mergeCell ref="D2:E2"/>
    <mergeCell ref="F2:F3"/>
    <mergeCell ref="A1:G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3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ColWidth="8.7265625" defaultRowHeight="13" x14ac:dyDescent="0.3"/>
  <cols>
    <col min="1" max="1" width="15.54296875" style="29" customWidth="1"/>
    <col min="2" max="6" width="10.54296875" style="29" customWidth="1"/>
    <col min="7" max="16384" width="8.7265625" style="29"/>
  </cols>
  <sheetData>
    <row r="1" spans="1:7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ht="13" customHeight="1" x14ac:dyDescent="0.3">
      <c r="A2" s="118" t="s">
        <v>0</v>
      </c>
      <c r="B2" s="120" t="s">
        <v>1</v>
      </c>
      <c r="C2" s="121"/>
      <c r="D2" s="120" t="s">
        <v>33</v>
      </c>
      <c r="E2" s="121"/>
      <c r="F2" s="125" t="s">
        <v>44</v>
      </c>
      <c r="G2" s="67"/>
    </row>
    <row r="3" spans="1:7" ht="60" customHeight="1" x14ac:dyDescent="0.3">
      <c r="A3" s="119"/>
      <c r="B3" s="57" t="s">
        <v>31</v>
      </c>
      <c r="C3" s="57" t="s">
        <v>32</v>
      </c>
      <c r="D3" s="57" t="s">
        <v>42</v>
      </c>
      <c r="E3" s="57" t="s">
        <v>43</v>
      </c>
      <c r="F3" s="126"/>
      <c r="G3" s="67"/>
    </row>
    <row r="4" spans="1:7" x14ac:dyDescent="0.3">
      <c r="A4" s="3">
        <v>42736</v>
      </c>
      <c r="B4" s="11">
        <v>18.600000000000001</v>
      </c>
      <c r="C4" s="110">
        <f>B4/1.43</f>
        <v>13.006993006993008</v>
      </c>
      <c r="D4" s="12">
        <v>14.42</v>
      </c>
      <c r="E4" s="4">
        <f>D4-0.15</f>
        <v>14.27</v>
      </c>
      <c r="F4" s="60">
        <f>C4-E4</f>
        <v>-1.2630069930069912</v>
      </c>
    </row>
    <row r="5" spans="1:7" x14ac:dyDescent="0.3">
      <c r="A5" s="3">
        <v>42737</v>
      </c>
      <c r="B5" s="11">
        <v>18.600000000000001</v>
      </c>
      <c r="C5" s="110">
        <f t="shared" ref="C5:C34" si="0">B5/1.43</f>
        <v>13.006993006993008</v>
      </c>
      <c r="D5" s="12">
        <v>14.32</v>
      </c>
      <c r="E5" s="4">
        <f t="shared" ref="E5:E34" si="1">D5-0.15</f>
        <v>14.17</v>
      </c>
      <c r="F5" s="60">
        <f t="shared" ref="F5:F68" si="2">C5-E5</f>
        <v>-1.1630069930069915</v>
      </c>
    </row>
    <row r="6" spans="1:7" x14ac:dyDescent="0.3">
      <c r="A6" s="3">
        <v>42738</v>
      </c>
      <c r="B6" s="11">
        <v>18.600000000000001</v>
      </c>
      <c r="C6" s="110">
        <f t="shared" si="0"/>
        <v>13.006993006993008</v>
      </c>
      <c r="D6" s="12">
        <v>14.32</v>
      </c>
      <c r="E6" s="4">
        <f t="shared" si="1"/>
        <v>14.17</v>
      </c>
      <c r="F6" s="60">
        <f t="shared" si="2"/>
        <v>-1.1630069930069915</v>
      </c>
    </row>
    <row r="7" spans="1:7" x14ac:dyDescent="0.3">
      <c r="A7" s="3">
        <v>42739</v>
      </c>
      <c r="B7" s="11">
        <v>18.600000000000001</v>
      </c>
      <c r="C7" s="110">
        <f t="shared" si="0"/>
        <v>13.006993006993008</v>
      </c>
      <c r="D7" s="12">
        <v>14.32</v>
      </c>
      <c r="E7" s="4">
        <f t="shared" si="1"/>
        <v>14.17</v>
      </c>
      <c r="F7" s="60">
        <f t="shared" si="2"/>
        <v>-1.1630069930069915</v>
      </c>
    </row>
    <row r="8" spans="1:7" x14ac:dyDescent="0.3">
      <c r="A8" s="3">
        <v>42740</v>
      </c>
      <c r="B8" s="11">
        <v>18.600000000000001</v>
      </c>
      <c r="C8" s="110">
        <f t="shared" si="0"/>
        <v>13.006993006993008</v>
      </c>
      <c r="D8" s="12">
        <v>14.32</v>
      </c>
      <c r="E8" s="4">
        <f t="shared" si="1"/>
        <v>14.17</v>
      </c>
      <c r="F8" s="60">
        <f t="shared" si="2"/>
        <v>-1.1630069930069915</v>
      </c>
    </row>
    <row r="9" spans="1:7" x14ac:dyDescent="0.3">
      <c r="A9" s="3">
        <v>42741</v>
      </c>
      <c r="B9" s="11">
        <v>18.600000000000001</v>
      </c>
      <c r="C9" s="110">
        <f t="shared" si="0"/>
        <v>13.006993006993008</v>
      </c>
      <c r="D9" s="12">
        <v>14.32</v>
      </c>
      <c r="E9" s="4">
        <f t="shared" si="1"/>
        <v>14.17</v>
      </c>
      <c r="F9" s="60">
        <f t="shared" si="2"/>
        <v>-1.1630069930069915</v>
      </c>
    </row>
    <row r="10" spans="1:7" x14ac:dyDescent="0.3">
      <c r="A10" s="3">
        <v>42742</v>
      </c>
      <c r="B10" s="11">
        <v>18.600000000000001</v>
      </c>
      <c r="C10" s="110">
        <f t="shared" si="0"/>
        <v>13.006993006993008</v>
      </c>
      <c r="D10" s="12">
        <v>14.32</v>
      </c>
      <c r="E10" s="4">
        <f t="shared" si="1"/>
        <v>14.17</v>
      </c>
      <c r="F10" s="60">
        <f t="shared" si="2"/>
        <v>-1.1630069930069915</v>
      </c>
    </row>
    <row r="11" spans="1:7" x14ac:dyDescent="0.3">
      <c r="A11" s="3">
        <v>42743</v>
      </c>
      <c r="B11" s="11">
        <v>18.600000000000001</v>
      </c>
      <c r="C11" s="110">
        <f t="shared" si="0"/>
        <v>13.006993006993008</v>
      </c>
      <c r="D11" s="12">
        <v>14.32</v>
      </c>
      <c r="E11" s="4">
        <f t="shared" si="1"/>
        <v>14.17</v>
      </c>
      <c r="F11" s="60">
        <f t="shared" si="2"/>
        <v>-1.1630069930069915</v>
      </c>
    </row>
    <row r="12" spans="1:7" x14ac:dyDescent="0.3">
      <c r="A12" s="3">
        <v>42744</v>
      </c>
      <c r="B12" s="1">
        <v>18.89</v>
      </c>
      <c r="C12" s="110">
        <f t="shared" si="0"/>
        <v>13.20979020979021</v>
      </c>
      <c r="D12" s="12">
        <v>14.42</v>
      </c>
      <c r="E12" s="4">
        <f t="shared" si="1"/>
        <v>14.27</v>
      </c>
      <c r="F12" s="60">
        <f t="shared" si="2"/>
        <v>-1.0602097902097896</v>
      </c>
    </row>
    <row r="13" spans="1:7" x14ac:dyDescent="0.3">
      <c r="A13" s="3">
        <v>42745</v>
      </c>
      <c r="B13" s="1">
        <v>18.89</v>
      </c>
      <c r="C13" s="110">
        <f t="shared" si="0"/>
        <v>13.20979020979021</v>
      </c>
      <c r="D13" s="12">
        <v>14.27</v>
      </c>
      <c r="E13" s="4">
        <f t="shared" si="1"/>
        <v>14.12</v>
      </c>
      <c r="F13" s="60">
        <f t="shared" si="2"/>
        <v>-0.9102097902097892</v>
      </c>
    </row>
    <row r="14" spans="1:7" x14ac:dyDescent="0.3">
      <c r="A14" s="3">
        <v>42746</v>
      </c>
      <c r="B14" s="1">
        <v>18.89</v>
      </c>
      <c r="C14" s="110">
        <f t="shared" si="0"/>
        <v>13.20979020979021</v>
      </c>
      <c r="D14" s="12">
        <v>14.27</v>
      </c>
      <c r="E14" s="4">
        <f t="shared" si="1"/>
        <v>14.12</v>
      </c>
      <c r="F14" s="60">
        <f t="shared" si="2"/>
        <v>-0.9102097902097892</v>
      </c>
    </row>
    <row r="15" spans="1:7" x14ac:dyDescent="0.3">
      <c r="A15" s="3">
        <v>42747</v>
      </c>
      <c r="B15" s="1">
        <v>18.89</v>
      </c>
      <c r="C15" s="110">
        <f t="shared" si="0"/>
        <v>13.20979020979021</v>
      </c>
      <c r="D15" s="12">
        <v>14.27</v>
      </c>
      <c r="E15" s="4">
        <f t="shared" si="1"/>
        <v>14.12</v>
      </c>
      <c r="F15" s="60">
        <f t="shared" si="2"/>
        <v>-0.9102097902097892</v>
      </c>
    </row>
    <row r="16" spans="1:7" x14ac:dyDescent="0.3">
      <c r="A16" s="3">
        <v>42748</v>
      </c>
      <c r="B16" s="1">
        <v>18.89</v>
      </c>
      <c r="C16" s="110">
        <f t="shared" si="0"/>
        <v>13.20979020979021</v>
      </c>
      <c r="D16" s="12">
        <v>14.37</v>
      </c>
      <c r="E16" s="4">
        <f t="shared" si="1"/>
        <v>14.219999999999999</v>
      </c>
      <c r="F16" s="60">
        <f t="shared" si="2"/>
        <v>-1.0102097902097888</v>
      </c>
    </row>
    <row r="17" spans="1:6" x14ac:dyDescent="0.3">
      <c r="A17" s="3">
        <v>42749</v>
      </c>
      <c r="B17" s="1">
        <v>18.89</v>
      </c>
      <c r="C17" s="110">
        <f t="shared" si="0"/>
        <v>13.20979020979021</v>
      </c>
      <c r="D17" s="12">
        <v>14.37</v>
      </c>
      <c r="E17" s="4">
        <f t="shared" si="1"/>
        <v>14.219999999999999</v>
      </c>
      <c r="F17" s="60">
        <f t="shared" si="2"/>
        <v>-1.0102097902097888</v>
      </c>
    </row>
    <row r="18" spans="1:6" x14ac:dyDescent="0.3">
      <c r="A18" s="3">
        <v>42750</v>
      </c>
      <c r="B18" s="1">
        <v>18.89</v>
      </c>
      <c r="C18" s="110">
        <f t="shared" si="0"/>
        <v>13.20979020979021</v>
      </c>
      <c r="D18" s="12">
        <v>14.37</v>
      </c>
      <c r="E18" s="4">
        <f t="shared" si="1"/>
        <v>14.219999999999999</v>
      </c>
      <c r="F18" s="60">
        <f t="shared" si="2"/>
        <v>-1.0102097902097888</v>
      </c>
    </row>
    <row r="19" spans="1:6" x14ac:dyDescent="0.3">
      <c r="A19" s="3">
        <v>42751</v>
      </c>
      <c r="B19" s="1">
        <v>18.89</v>
      </c>
      <c r="C19" s="110">
        <f t="shared" si="0"/>
        <v>13.20979020979021</v>
      </c>
      <c r="D19" s="12">
        <v>14.37</v>
      </c>
      <c r="E19" s="4">
        <f t="shared" si="1"/>
        <v>14.219999999999999</v>
      </c>
      <c r="F19" s="60">
        <f t="shared" si="2"/>
        <v>-1.0102097902097888</v>
      </c>
    </row>
    <row r="20" spans="1:6" x14ac:dyDescent="0.3">
      <c r="A20" s="3">
        <v>42752</v>
      </c>
      <c r="B20" s="1">
        <v>18.89</v>
      </c>
      <c r="C20" s="110">
        <f t="shared" si="0"/>
        <v>13.20979020979021</v>
      </c>
      <c r="D20" s="12">
        <v>14.37</v>
      </c>
      <c r="E20" s="4">
        <f t="shared" si="1"/>
        <v>14.219999999999999</v>
      </c>
      <c r="F20" s="60">
        <f t="shared" si="2"/>
        <v>-1.0102097902097888</v>
      </c>
    </row>
    <row r="21" spans="1:6" x14ac:dyDescent="0.3">
      <c r="A21" s="3">
        <v>42753</v>
      </c>
      <c r="B21" s="1">
        <v>18.89</v>
      </c>
      <c r="C21" s="110">
        <f t="shared" si="0"/>
        <v>13.20979020979021</v>
      </c>
      <c r="D21" s="12">
        <v>14.37</v>
      </c>
      <c r="E21" s="4">
        <f t="shared" si="1"/>
        <v>14.219999999999999</v>
      </c>
      <c r="F21" s="60">
        <f t="shared" si="2"/>
        <v>-1.0102097902097888</v>
      </c>
    </row>
    <row r="22" spans="1:6" x14ac:dyDescent="0.3">
      <c r="A22" s="3">
        <v>42754</v>
      </c>
      <c r="B22" s="1">
        <v>18.89</v>
      </c>
      <c r="C22" s="110">
        <f t="shared" si="0"/>
        <v>13.20979020979021</v>
      </c>
      <c r="D22" s="12">
        <v>14.22</v>
      </c>
      <c r="E22" s="4">
        <f t="shared" si="1"/>
        <v>14.07</v>
      </c>
      <c r="F22" s="60">
        <f t="shared" si="2"/>
        <v>-0.86020979020979027</v>
      </c>
    </row>
    <row r="23" spans="1:6" x14ac:dyDescent="0.3">
      <c r="A23" s="3">
        <v>42755</v>
      </c>
      <c r="B23" s="1">
        <v>18.89</v>
      </c>
      <c r="C23" s="110">
        <f t="shared" si="0"/>
        <v>13.20979020979021</v>
      </c>
      <c r="D23" s="12">
        <v>14.12</v>
      </c>
      <c r="E23" s="4">
        <f t="shared" si="1"/>
        <v>13.969999999999999</v>
      </c>
      <c r="F23" s="60">
        <f t="shared" si="2"/>
        <v>-0.76020979020978885</v>
      </c>
    </row>
    <row r="24" spans="1:6" x14ac:dyDescent="0.3">
      <c r="A24" s="3">
        <v>42756</v>
      </c>
      <c r="B24" s="1">
        <v>18.89</v>
      </c>
      <c r="C24" s="110">
        <f t="shared" si="0"/>
        <v>13.20979020979021</v>
      </c>
      <c r="D24" s="12">
        <v>14.12</v>
      </c>
      <c r="E24" s="4">
        <f t="shared" si="1"/>
        <v>13.969999999999999</v>
      </c>
      <c r="F24" s="60">
        <f t="shared" si="2"/>
        <v>-0.76020979020978885</v>
      </c>
    </row>
    <row r="25" spans="1:6" x14ac:dyDescent="0.3">
      <c r="A25" s="3">
        <v>42757</v>
      </c>
      <c r="B25" s="1">
        <v>18.89</v>
      </c>
      <c r="C25" s="110">
        <f t="shared" si="0"/>
        <v>13.20979020979021</v>
      </c>
      <c r="D25" s="12">
        <v>14.12</v>
      </c>
      <c r="E25" s="4">
        <f t="shared" si="1"/>
        <v>13.969999999999999</v>
      </c>
      <c r="F25" s="60">
        <f t="shared" si="2"/>
        <v>-0.76020979020978885</v>
      </c>
    </row>
    <row r="26" spans="1:6" x14ac:dyDescent="0.3">
      <c r="A26" s="3">
        <v>42758</v>
      </c>
      <c r="B26" s="1">
        <v>18.89</v>
      </c>
      <c r="C26" s="110">
        <f t="shared" si="0"/>
        <v>13.20979020979021</v>
      </c>
      <c r="D26" s="12">
        <v>14.22</v>
      </c>
      <c r="E26" s="4">
        <f t="shared" si="1"/>
        <v>14.07</v>
      </c>
      <c r="F26" s="60">
        <f t="shared" si="2"/>
        <v>-0.86020979020979027</v>
      </c>
    </row>
    <row r="27" spans="1:6" x14ac:dyDescent="0.3">
      <c r="A27" s="3">
        <v>42759</v>
      </c>
      <c r="B27" s="1">
        <v>18.89</v>
      </c>
      <c r="C27" s="110">
        <f t="shared" si="0"/>
        <v>13.20979020979021</v>
      </c>
      <c r="D27" s="12">
        <v>14.12</v>
      </c>
      <c r="E27" s="4">
        <f t="shared" si="1"/>
        <v>13.969999999999999</v>
      </c>
      <c r="F27" s="60">
        <f t="shared" si="2"/>
        <v>-0.76020979020978885</v>
      </c>
    </row>
    <row r="28" spans="1:6" x14ac:dyDescent="0.3">
      <c r="A28" s="3">
        <v>42760</v>
      </c>
      <c r="B28" s="1">
        <v>18.89</v>
      </c>
      <c r="C28" s="110">
        <f t="shared" si="0"/>
        <v>13.20979020979021</v>
      </c>
      <c r="D28" s="12">
        <v>14.12</v>
      </c>
      <c r="E28" s="4">
        <f t="shared" si="1"/>
        <v>13.969999999999999</v>
      </c>
      <c r="F28" s="60">
        <f t="shared" si="2"/>
        <v>-0.76020979020978885</v>
      </c>
    </row>
    <row r="29" spans="1:6" x14ac:dyDescent="0.3">
      <c r="A29" s="3">
        <v>42761</v>
      </c>
      <c r="B29" s="1">
        <v>18.89</v>
      </c>
      <c r="C29" s="110">
        <f t="shared" si="0"/>
        <v>13.20979020979021</v>
      </c>
      <c r="D29" s="12">
        <v>14.12</v>
      </c>
      <c r="E29" s="4">
        <f t="shared" si="1"/>
        <v>13.969999999999999</v>
      </c>
      <c r="F29" s="60">
        <f t="shared" si="2"/>
        <v>-0.76020979020978885</v>
      </c>
    </row>
    <row r="30" spans="1:6" x14ac:dyDescent="0.3">
      <c r="A30" s="3">
        <v>42762</v>
      </c>
      <c r="B30" s="1">
        <v>18.89</v>
      </c>
      <c r="C30" s="110">
        <f t="shared" si="0"/>
        <v>13.20979020979021</v>
      </c>
      <c r="D30" s="12">
        <v>14.22</v>
      </c>
      <c r="E30" s="4">
        <f t="shared" si="1"/>
        <v>14.07</v>
      </c>
      <c r="F30" s="60">
        <f t="shared" si="2"/>
        <v>-0.86020979020979027</v>
      </c>
    </row>
    <row r="31" spans="1:6" x14ac:dyDescent="0.3">
      <c r="A31" s="3">
        <v>42763</v>
      </c>
      <c r="B31" s="1">
        <v>18.89</v>
      </c>
      <c r="C31" s="110">
        <f t="shared" si="0"/>
        <v>13.20979020979021</v>
      </c>
      <c r="D31" s="12">
        <v>14.22</v>
      </c>
      <c r="E31" s="4">
        <f t="shared" si="1"/>
        <v>14.07</v>
      </c>
      <c r="F31" s="60">
        <f t="shared" si="2"/>
        <v>-0.86020979020979027</v>
      </c>
    </row>
    <row r="32" spans="1:6" x14ac:dyDescent="0.3">
      <c r="A32" s="3">
        <v>42764</v>
      </c>
      <c r="B32" s="1">
        <v>18.89</v>
      </c>
      <c r="C32" s="110">
        <f t="shared" si="0"/>
        <v>13.20979020979021</v>
      </c>
      <c r="D32" s="12">
        <v>14.22</v>
      </c>
      <c r="E32" s="4">
        <f t="shared" si="1"/>
        <v>14.07</v>
      </c>
      <c r="F32" s="60">
        <f t="shared" si="2"/>
        <v>-0.86020979020979027</v>
      </c>
    </row>
    <row r="33" spans="1:6" x14ac:dyDescent="0.3">
      <c r="A33" s="3">
        <v>42765</v>
      </c>
      <c r="B33" s="1">
        <v>18.89</v>
      </c>
      <c r="C33" s="110">
        <f t="shared" si="0"/>
        <v>13.20979020979021</v>
      </c>
      <c r="D33" s="12">
        <v>14.22</v>
      </c>
      <c r="E33" s="4">
        <f t="shared" si="1"/>
        <v>14.07</v>
      </c>
      <c r="F33" s="60">
        <f t="shared" si="2"/>
        <v>-0.86020979020979027</v>
      </c>
    </row>
    <row r="34" spans="1:6" ht="13.5" thickBot="1" x14ac:dyDescent="0.35">
      <c r="A34" s="7">
        <v>42766</v>
      </c>
      <c r="B34" s="8">
        <v>18.89</v>
      </c>
      <c r="C34" s="111">
        <f t="shared" si="0"/>
        <v>13.20979020979021</v>
      </c>
      <c r="D34" s="13">
        <v>14.12</v>
      </c>
      <c r="E34" s="10">
        <f t="shared" si="1"/>
        <v>13.969999999999999</v>
      </c>
      <c r="F34" s="61">
        <f t="shared" si="2"/>
        <v>-0.76020979020978885</v>
      </c>
    </row>
    <row r="35" spans="1:6" x14ac:dyDescent="0.3">
      <c r="A35" s="5" t="s">
        <v>2</v>
      </c>
      <c r="B35" s="6">
        <f t="shared" ref="B35:E35" si="3">AVERAGE(B4:B34)</f>
        <v>18.815161290322571</v>
      </c>
      <c r="C35" s="6">
        <f t="shared" si="3"/>
        <v>13.157455447778021</v>
      </c>
      <c r="D35" s="6">
        <f t="shared" si="3"/>
        <v>14.266774193548393</v>
      </c>
      <c r="E35" s="6">
        <f t="shared" si="3"/>
        <v>14.116774193548391</v>
      </c>
      <c r="F35" s="62">
        <f t="shared" si="2"/>
        <v>-0.95931874577036957</v>
      </c>
    </row>
    <row r="36" spans="1:6" x14ac:dyDescent="0.3">
      <c r="F36" s="58"/>
    </row>
    <row r="37" spans="1:6" x14ac:dyDescent="0.3">
      <c r="A37" s="3">
        <v>42767</v>
      </c>
      <c r="B37" s="1">
        <v>18.89</v>
      </c>
      <c r="C37" s="110">
        <f t="shared" ref="C37:C64" si="4">B37/1.43</f>
        <v>13.20979020979021</v>
      </c>
      <c r="D37" s="2">
        <v>14.22</v>
      </c>
      <c r="E37" s="4">
        <f>D37-0.15</f>
        <v>14.07</v>
      </c>
      <c r="F37" s="60">
        <f t="shared" si="2"/>
        <v>-0.86020979020979027</v>
      </c>
    </row>
    <row r="38" spans="1:6" x14ac:dyDescent="0.3">
      <c r="A38" s="3">
        <v>42768</v>
      </c>
      <c r="B38" s="1">
        <v>18.89</v>
      </c>
      <c r="C38" s="110">
        <f t="shared" si="4"/>
        <v>13.20979020979021</v>
      </c>
      <c r="D38" s="2">
        <v>14.22</v>
      </c>
      <c r="E38" s="4">
        <f t="shared" ref="E38:E64" si="5">D38-0.15</f>
        <v>14.07</v>
      </c>
      <c r="F38" s="60">
        <f t="shared" si="2"/>
        <v>-0.86020979020979027</v>
      </c>
    </row>
    <row r="39" spans="1:6" x14ac:dyDescent="0.3">
      <c r="A39" s="3">
        <v>42769</v>
      </c>
      <c r="B39" s="1">
        <v>18.89</v>
      </c>
      <c r="C39" s="110">
        <f t="shared" si="4"/>
        <v>13.20979020979021</v>
      </c>
      <c r="D39" s="2">
        <v>14.22</v>
      </c>
      <c r="E39" s="4">
        <f t="shared" si="5"/>
        <v>14.07</v>
      </c>
      <c r="F39" s="60">
        <f t="shared" si="2"/>
        <v>-0.86020979020979027</v>
      </c>
    </row>
    <row r="40" spans="1:6" x14ac:dyDescent="0.3">
      <c r="A40" s="3">
        <v>42770</v>
      </c>
      <c r="B40" s="1">
        <v>18.89</v>
      </c>
      <c r="C40" s="110">
        <f t="shared" si="4"/>
        <v>13.20979020979021</v>
      </c>
      <c r="D40" s="2">
        <v>14.22</v>
      </c>
      <c r="E40" s="4">
        <f t="shared" si="5"/>
        <v>14.07</v>
      </c>
      <c r="F40" s="60">
        <f t="shared" si="2"/>
        <v>-0.86020979020979027</v>
      </c>
    </row>
    <row r="41" spans="1:6" x14ac:dyDescent="0.3">
      <c r="A41" s="3">
        <v>42771</v>
      </c>
      <c r="B41" s="1">
        <v>18.89</v>
      </c>
      <c r="C41" s="110">
        <f t="shared" si="4"/>
        <v>13.20979020979021</v>
      </c>
      <c r="D41" s="2">
        <v>14.22</v>
      </c>
      <c r="E41" s="4">
        <f t="shared" si="5"/>
        <v>14.07</v>
      </c>
      <c r="F41" s="60">
        <f t="shared" si="2"/>
        <v>-0.86020979020979027</v>
      </c>
    </row>
    <row r="42" spans="1:6" x14ac:dyDescent="0.3">
      <c r="A42" s="3">
        <v>42772</v>
      </c>
      <c r="B42" s="1">
        <v>18.89</v>
      </c>
      <c r="C42" s="110">
        <f t="shared" si="4"/>
        <v>13.20979020979021</v>
      </c>
      <c r="D42" s="2">
        <v>14.32</v>
      </c>
      <c r="E42" s="4">
        <f t="shared" si="5"/>
        <v>14.17</v>
      </c>
      <c r="F42" s="60">
        <f t="shared" si="2"/>
        <v>-0.96020979020978992</v>
      </c>
    </row>
    <row r="43" spans="1:6" x14ac:dyDescent="0.3">
      <c r="A43" s="3">
        <v>42773</v>
      </c>
      <c r="B43" s="1">
        <v>18.89</v>
      </c>
      <c r="C43" s="110">
        <f t="shared" si="4"/>
        <v>13.20979020979021</v>
      </c>
      <c r="D43" s="2">
        <v>14.32</v>
      </c>
      <c r="E43" s="4">
        <f t="shared" si="5"/>
        <v>14.17</v>
      </c>
      <c r="F43" s="60">
        <f t="shared" si="2"/>
        <v>-0.96020979020978992</v>
      </c>
    </row>
    <row r="44" spans="1:6" x14ac:dyDescent="0.3">
      <c r="A44" s="3">
        <v>42774</v>
      </c>
      <c r="B44" s="1">
        <v>18.89</v>
      </c>
      <c r="C44" s="110">
        <f t="shared" si="4"/>
        <v>13.20979020979021</v>
      </c>
      <c r="D44" s="2">
        <v>14.22</v>
      </c>
      <c r="E44" s="4">
        <f t="shared" si="5"/>
        <v>14.07</v>
      </c>
      <c r="F44" s="60">
        <f t="shared" si="2"/>
        <v>-0.86020979020979027</v>
      </c>
    </row>
    <row r="45" spans="1:6" x14ac:dyDescent="0.3">
      <c r="A45" s="3">
        <v>42775</v>
      </c>
      <c r="B45" s="1">
        <v>18.89</v>
      </c>
      <c r="C45" s="110">
        <f t="shared" si="4"/>
        <v>13.20979020979021</v>
      </c>
      <c r="D45" s="2">
        <v>14.22</v>
      </c>
      <c r="E45" s="4">
        <f t="shared" si="5"/>
        <v>14.07</v>
      </c>
      <c r="F45" s="60">
        <f t="shared" si="2"/>
        <v>-0.86020979020979027</v>
      </c>
    </row>
    <row r="46" spans="1:6" x14ac:dyDescent="0.3">
      <c r="A46" s="3">
        <v>42776</v>
      </c>
      <c r="B46" s="1">
        <v>18.89</v>
      </c>
      <c r="C46" s="110">
        <f t="shared" si="4"/>
        <v>13.20979020979021</v>
      </c>
      <c r="D46" s="2">
        <v>14.32</v>
      </c>
      <c r="E46" s="4">
        <f t="shared" si="5"/>
        <v>14.17</v>
      </c>
      <c r="F46" s="60">
        <f t="shared" si="2"/>
        <v>-0.96020979020978992</v>
      </c>
    </row>
    <row r="47" spans="1:6" x14ac:dyDescent="0.3">
      <c r="A47" s="3">
        <v>42777</v>
      </c>
      <c r="B47" s="1">
        <v>18.89</v>
      </c>
      <c r="C47" s="110">
        <f t="shared" si="4"/>
        <v>13.20979020979021</v>
      </c>
      <c r="D47" s="2">
        <v>14.32</v>
      </c>
      <c r="E47" s="4">
        <f t="shared" si="5"/>
        <v>14.17</v>
      </c>
      <c r="F47" s="60">
        <f t="shared" si="2"/>
        <v>-0.96020979020978992</v>
      </c>
    </row>
    <row r="48" spans="1:6" x14ac:dyDescent="0.3">
      <c r="A48" s="3">
        <v>42778</v>
      </c>
      <c r="B48" s="1">
        <v>18.89</v>
      </c>
      <c r="C48" s="110">
        <f t="shared" si="4"/>
        <v>13.20979020979021</v>
      </c>
      <c r="D48" s="2">
        <v>14.32</v>
      </c>
      <c r="E48" s="4">
        <f t="shared" si="5"/>
        <v>14.17</v>
      </c>
      <c r="F48" s="60">
        <f t="shared" si="2"/>
        <v>-0.96020979020978992</v>
      </c>
    </row>
    <row r="49" spans="1:6" x14ac:dyDescent="0.3">
      <c r="A49" s="3">
        <v>42779</v>
      </c>
      <c r="B49" s="1">
        <v>18.89</v>
      </c>
      <c r="C49" s="110">
        <f t="shared" si="4"/>
        <v>13.20979020979021</v>
      </c>
      <c r="D49" s="2">
        <v>14.52</v>
      </c>
      <c r="E49" s="4">
        <f t="shared" si="5"/>
        <v>14.37</v>
      </c>
      <c r="F49" s="60">
        <f t="shared" si="2"/>
        <v>-1.1602097902097892</v>
      </c>
    </row>
    <row r="50" spans="1:6" x14ac:dyDescent="0.3">
      <c r="A50" s="3">
        <v>42780</v>
      </c>
      <c r="B50" s="1">
        <v>18.89</v>
      </c>
      <c r="C50" s="110">
        <f t="shared" si="4"/>
        <v>13.20979020979021</v>
      </c>
      <c r="D50" s="2">
        <v>14.42</v>
      </c>
      <c r="E50" s="4">
        <f t="shared" si="5"/>
        <v>14.27</v>
      </c>
      <c r="F50" s="60">
        <f t="shared" si="2"/>
        <v>-1.0602097902097896</v>
      </c>
    </row>
    <row r="51" spans="1:6" x14ac:dyDescent="0.3">
      <c r="A51" s="3">
        <v>42781</v>
      </c>
      <c r="B51" s="1">
        <v>18.89</v>
      </c>
      <c r="C51" s="110">
        <f t="shared" si="4"/>
        <v>13.20979020979021</v>
      </c>
      <c r="D51" s="2">
        <v>14.42</v>
      </c>
      <c r="E51" s="4">
        <f t="shared" si="5"/>
        <v>14.27</v>
      </c>
      <c r="F51" s="60">
        <f t="shared" si="2"/>
        <v>-1.0602097902097896</v>
      </c>
    </row>
    <row r="52" spans="1:6" x14ac:dyDescent="0.3">
      <c r="A52" s="3">
        <v>42782</v>
      </c>
      <c r="B52" s="1">
        <v>18.89</v>
      </c>
      <c r="C52" s="110">
        <f t="shared" si="4"/>
        <v>13.20979020979021</v>
      </c>
      <c r="D52" s="2">
        <v>14.42</v>
      </c>
      <c r="E52" s="4">
        <f t="shared" si="5"/>
        <v>14.27</v>
      </c>
      <c r="F52" s="60">
        <f t="shared" si="2"/>
        <v>-1.0602097902097896</v>
      </c>
    </row>
    <row r="53" spans="1:6" x14ac:dyDescent="0.3">
      <c r="A53" s="3">
        <v>42783</v>
      </c>
      <c r="B53" s="1">
        <v>18.89</v>
      </c>
      <c r="C53" s="110">
        <f t="shared" si="4"/>
        <v>13.20979020979021</v>
      </c>
      <c r="D53" s="2">
        <v>14.32</v>
      </c>
      <c r="E53" s="4">
        <f t="shared" si="5"/>
        <v>14.17</v>
      </c>
      <c r="F53" s="60">
        <f t="shared" si="2"/>
        <v>-0.96020979020978992</v>
      </c>
    </row>
    <row r="54" spans="1:6" x14ac:dyDescent="0.3">
      <c r="A54" s="3">
        <v>42784</v>
      </c>
      <c r="B54" s="1">
        <v>18.89</v>
      </c>
      <c r="C54" s="110">
        <f t="shared" si="4"/>
        <v>13.20979020979021</v>
      </c>
      <c r="D54" s="2">
        <v>14.32</v>
      </c>
      <c r="E54" s="4">
        <f t="shared" si="5"/>
        <v>14.17</v>
      </c>
      <c r="F54" s="60">
        <f t="shared" si="2"/>
        <v>-0.96020979020978992</v>
      </c>
    </row>
    <row r="55" spans="1:6" x14ac:dyDescent="0.3">
      <c r="A55" s="3">
        <v>42785</v>
      </c>
      <c r="B55" s="1">
        <v>18.89</v>
      </c>
      <c r="C55" s="110">
        <f t="shared" si="4"/>
        <v>13.20979020979021</v>
      </c>
      <c r="D55" s="2">
        <v>14.32</v>
      </c>
      <c r="E55" s="4">
        <f t="shared" si="5"/>
        <v>14.17</v>
      </c>
      <c r="F55" s="60">
        <f t="shared" si="2"/>
        <v>-0.96020979020978992</v>
      </c>
    </row>
    <row r="56" spans="1:6" x14ac:dyDescent="0.3">
      <c r="A56" s="3">
        <v>42786</v>
      </c>
      <c r="B56" s="1">
        <v>18.89</v>
      </c>
      <c r="C56" s="110">
        <f t="shared" si="4"/>
        <v>13.20979020979021</v>
      </c>
      <c r="D56" s="2">
        <v>14.32</v>
      </c>
      <c r="E56" s="4">
        <f t="shared" si="5"/>
        <v>14.17</v>
      </c>
      <c r="F56" s="60">
        <f t="shared" si="2"/>
        <v>-0.96020979020978992</v>
      </c>
    </row>
    <row r="57" spans="1:6" x14ac:dyDescent="0.3">
      <c r="A57" s="3">
        <v>42787</v>
      </c>
      <c r="B57" s="1">
        <v>18.89</v>
      </c>
      <c r="C57" s="110">
        <f t="shared" si="4"/>
        <v>13.20979020979021</v>
      </c>
      <c r="D57" s="2">
        <v>14.42</v>
      </c>
      <c r="E57" s="4">
        <f t="shared" si="5"/>
        <v>14.27</v>
      </c>
      <c r="F57" s="60">
        <f t="shared" si="2"/>
        <v>-1.0602097902097896</v>
      </c>
    </row>
    <row r="58" spans="1:6" x14ac:dyDescent="0.3">
      <c r="A58" s="3">
        <v>42788</v>
      </c>
      <c r="B58" s="1">
        <v>18.89</v>
      </c>
      <c r="C58" s="110">
        <f t="shared" si="4"/>
        <v>13.20979020979021</v>
      </c>
      <c r="D58" s="2">
        <v>14.42</v>
      </c>
      <c r="E58" s="4">
        <f t="shared" si="5"/>
        <v>14.27</v>
      </c>
      <c r="F58" s="60">
        <f t="shared" si="2"/>
        <v>-1.0602097902097896</v>
      </c>
    </row>
    <row r="59" spans="1:6" x14ac:dyDescent="0.3">
      <c r="A59" s="3">
        <v>42789</v>
      </c>
      <c r="B59" s="1">
        <v>18.89</v>
      </c>
      <c r="C59" s="110">
        <f t="shared" si="4"/>
        <v>13.20979020979021</v>
      </c>
      <c r="D59" s="2">
        <v>14.42</v>
      </c>
      <c r="E59" s="4">
        <f t="shared" si="5"/>
        <v>14.27</v>
      </c>
      <c r="F59" s="60">
        <f t="shared" si="2"/>
        <v>-1.0602097902097896</v>
      </c>
    </row>
    <row r="60" spans="1:6" x14ac:dyDescent="0.3">
      <c r="A60" s="3">
        <v>42790</v>
      </c>
      <c r="B60" s="1">
        <v>18.89</v>
      </c>
      <c r="C60" s="110">
        <f t="shared" si="4"/>
        <v>13.20979020979021</v>
      </c>
      <c r="D60" s="2">
        <v>14.42</v>
      </c>
      <c r="E60" s="4">
        <f t="shared" si="5"/>
        <v>14.27</v>
      </c>
      <c r="F60" s="60">
        <f t="shared" si="2"/>
        <v>-1.0602097902097896</v>
      </c>
    </row>
    <row r="61" spans="1:6" x14ac:dyDescent="0.3">
      <c r="A61" s="3">
        <v>42791</v>
      </c>
      <c r="B61" s="1">
        <v>18.89</v>
      </c>
      <c r="C61" s="110">
        <f t="shared" si="4"/>
        <v>13.20979020979021</v>
      </c>
      <c r="D61" s="2">
        <v>14.42</v>
      </c>
      <c r="E61" s="4">
        <f t="shared" si="5"/>
        <v>14.27</v>
      </c>
      <c r="F61" s="60">
        <f t="shared" si="2"/>
        <v>-1.0602097902097896</v>
      </c>
    </row>
    <row r="62" spans="1:6" x14ac:dyDescent="0.3">
      <c r="A62" s="3">
        <v>42792</v>
      </c>
      <c r="B62" s="1">
        <v>18.89</v>
      </c>
      <c r="C62" s="110">
        <f t="shared" si="4"/>
        <v>13.20979020979021</v>
      </c>
      <c r="D62" s="2">
        <v>14.42</v>
      </c>
      <c r="E62" s="4">
        <f t="shared" si="5"/>
        <v>14.27</v>
      </c>
      <c r="F62" s="60">
        <f t="shared" si="2"/>
        <v>-1.0602097902097896</v>
      </c>
    </row>
    <row r="63" spans="1:6" x14ac:dyDescent="0.3">
      <c r="A63" s="3">
        <v>42793</v>
      </c>
      <c r="B63" s="1">
        <v>18.89</v>
      </c>
      <c r="C63" s="110">
        <f t="shared" si="4"/>
        <v>13.20979020979021</v>
      </c>
      <c r="D63" s="2">
        <v>14.42</v>
      </c>
      <c r="E63" s="4">
        <f t="shared" si="5"/>
        <v>14.27</v>
      </c>
      <c r="F63" s="60">
        <f t="shared" si="2"/>
        <v>-1.0602097902097896</v>
      </c>
    </row>
    <row r="64" spans="1:6" ht="13.5" thickBot="1" x14ac:dyDescent="0.35">
      <c r="A64" s="7">
        <v>42794</v>
      </c>
      <c r="B64" s="8">
        <v>18.89</v>
      </c>
      <c r="C64" s="111">
        <f t="shared" si="4"/>
        <v>13.20979020979021</v>
      </c>
      <c r="D64" s="9">
        <v>14.52</v>
      </c>
      <c r="E64" s="10">
        <f t="shared" si="5"/>
        <v>14.37</v>
      </c>
      <c r="F64" s="61">
        <f t="shared" si="2"/>
        <v>-1.1602097902097892</v>
      </c>
    </row>
    <row r="65" spans="1:6" x14ac:dyDescent="0.3">
      <c r="A65" s="5" t="s">
        <v>3</v>
      </c>
      <c r="B65" s="5">
        <f t="shared" ref="B65:E65" si="6">AVERAGE(B37:B64)</f>
        <v>18.88999999999999</v>
      </c>
      <c r="C65" s="6">
        <f t="shared" si="6"/>
        <v>13.209790209790203</v>
      </c>
      <c r="D65" s="6">
        <f t="shared" si="6"/>
        <v>14.345000000000001</v>
      </c>
      <c r="E65" s="6">
        <f t="shared" si="6"/>
        <v>14.194999999999995</v>
      </c>
      <c r="F65" s="62">
        <f t="shared" si="2"/>
        <v>-0.98520979020979205</v>
      </c>
    </row>
    <row r="66" spans="1:6" x14ac:dyDescent="0.3">
      <c r="F66" s="58"/>
    </row>
    <row r="67" spans="1:6" x14ac:dyDescent="0.3">
      <c r="A67" s="3">
        <v>42795</v>
      </c>
      <c r="B67" s="1">
        <v>18.89</v>
      </c>
      <c r="C67" s="110">
        <f t="shared" ref="C67:C97" si="7">B67/1.43</f>
        <v>13.20979020979021</v>
      </c>
      <c r="D67" s="2">
        <v>14.52</v>
      </c>
      <c r="E67" s="4">
        <f>D67-0.15</f>
        <v>14.37</v>
      </c>
      <c r="F67" s="60">
        <f t="shared" si="2"/>
        <v>-1.1602097902097892</v>
      </c>
    </row>
    <row r="68" spans="1:6" x14ac:dyDescent="0.3">
      <c r="A68" s="3">
        <v>42796</v>
      </c>
      <c r="B68" s="1">
        <v>18.89</v>
      </c>
      <c r="C68" s="110">
        <f t="shared" si="7"/>
        <v>13.20979020979021</v>
      </c>
      <c r="D68" s="2">
        <v>14.37</v>
      </c>
      <c r="E68" s="4">
        <f t="shared" ref="E68:E97" si="8">D68-0.15</f>
        <v>14.219999999999999</v>
      </c>
      <c r="F68" s="60">
        <f t="shared" si="2"/>
        <v>-1.0102097902097888</v>
      </c>
    </row>
    <row r="69" spans="1:6" x14ac:dyDescent="0.3">
      <c r="A69" s="3">
        <v>42797</v>
      </c>
      <c r="B69" s="1">
        <v>18.89</v>
      </c>
      <c r="C69" s="110">
        <f t="shared" si="7"/>
        <v>13.20979020979021</v>
      </c>
      <c r="D69" s="2">
        <v>14.22</v>
      </c>
      <c r="E69" s="4">
        <f t="shared" si="8"/>
        <v>14.07</v>
      </c>
      <c r="F69" s="60">
        <f t="shared" ref="F69:F132" si="9">C69-E69</f>
        <v>-0.86020979020979027</v>
      </c>
    </row>
    <row r="70" spans="1:6" x14ac:dyDescent="0.3">
      <c r="A70" s="3">
        <v>42798</v>
      </c>
      <c r="B70" s="1">
        <v>18.89</v>
      </c>
      <c r="C70" s="110">
        <f t="shared" si="7"/>
        <v>13.20979020979021</v>
      </c>
      <c r="D70" s="2">
        <v>14.22</v>
      </c>
      <c r="E70" s="4">
        <f t="shared" si="8"/>
        <v>14.07</v>
      </c>
      <c r="F70" s="60">
        <f t="shared" si="9"/>
        <v>-0.86020979020979027</v>
      </c>
    </row>
    <row r="71" spans="1:6" x14ac:dyDescent="0.3">
      <c r="A71" s="3">
        <v>42799</v>
      </c>
      <c r="B71" s="1">
        <v>18.89</v>
      </c>
      <c r="C71" s="110">
        <f t="shared" si="7"/>
        <v>13.20979020979021</v>
      </c>
      <c r="D71" s="2">
        <v>14.22</v>
      </c>
      <c r="E71" s="4">
        <f t="shared" si="8"/>
        <v>14.07</v>
      </c>
      <c r="F71" s="60">
        <f t="shared" si="9"/>
        <v>-0.86020979020979027</v>
      </c>
    </row>
    <row r="72" spans="1:6" x14ac:dyDescent="0.3">
      <c r="A72" s="3">
        <v>42800</v>
      </c>
      <c r="B72" s="1">
        <v>18.89</v>
      </c>
      <c r="C72" s="110">
        <f t="shared" si="7"/>
        <v>13.20979020979021</v>
      </c>
      <c r="D72" s="2">
        <v>14.22</v>
      </c>
      <c r="E72" s="4">
        <f t="shared" si="8"/>
        <v>14.07</v>
      </c>
      <c r="F72" s="60">
        <f t="shared" si="9"/>
        <v>-0.86020979020979027</v>
      </c>
    </row>
    <row r="73" spans="1:6" x14ac:dyDescent="0.3">
      <c r="A73" s="3">
        <v>42801</v>
      </c>
      <c r="B73" s="1">
        <v>18.89</v>
      </c>
      <c r="C73" s="110">
        <f t="shared" si="7"/>
        <v>13.20979020979021</v>
      </c>
      <c r="D73" s="2">
        <v>14.12</v>
      </c>
      <c r="E73" s="4">
        <f t="shared" si="8"/>
        <v>13.969999999999999</v>
      </c>
      <c r="F73" s="60">
        <f t="shared" si="9"/>
        <v>-0.76020979020978885</v>
      </c>
    </row>
    <row r="74" spans="1:6" x14ac:dyDescent="0.3">
      <c r="A74" s="3">
        <v>42802</v>
      </c>
      <c r="B74" s="1">
        <v>18.89</v>
      </c>
      <c r="C74" s="110">
        <f t="shared" si="7"/>
        <v>13.20979020979021</v>
      </c>
      <c r="D74" s="2">
        <v>14.12</v>
      </c>
      <c r="E74" s="4">
        <f t="shared" si="8"/>
        <v>13.969999999999999</v>
      </c>
      <c r="F74" s="60">
        <f t="shared" si="9"/>
        <v>-0.76020979020978885</v>
      </c>
    </row>
    <row r="75" spans="1:6" x14ac:dyDescent="0.3">
      <c r="A75" s="3">
        <v>42803</v>
      </c>
      <c r="B75" s="1">
        <v>18.89</v>
      </c>
      <c r="C75" s="110">
        <f t="shared" si="7"/>
        <v>13.20979020979021</v>
      </c>
      <c r="D75" s="2">
        <v>14.12</v>
      </c>
      <c r="E75" s="4">
        <f t="shared" si="8"/>
        <v>13.969999999999999</v>
      </c>
      <c r="F75" s="60">
        <f t="shared" si="9"/>
        <v>-0.76020979020978885</v>
      </c>
    </row>
    <row r="76" spans="1:6" x14ac:dyDescent="0.3">
      <c r="A76" s="3">
        <v>42804</v>
      </c>
      <c r="B76" s="1">
        <v>18.89</v>
      </c>
      <c r="C76" s="110">
        <f t="shared" si="7"/>
        <v>13.20979020979021</v>
      </c>
      <c r="D76" s="2">
        <v>13.97</v>
      </c>
      <c r="E76" s="4">
        <f t="shared" si="8"/>
        <v>13.82</v>
      </c>
      <c r="F76" s="60">
        <f t="shared" si="9"/>
        <v>-0.61020979020979027</v>
      </c>
    </row>
    <row r="77" spans="1:6" x14ac:dyDescent="0.3">
      <c r="A77" s="3">
        <v>42805</v>
      </c>
      <c r="B77" s="1">
        <v>18.89</v>
      </c>
      <c r="C77" s="110">
        <f t="shared" si="7"/>
        <v>13.20979020979021</v>
      </c>
      <c r="D77" s="2">
        <v>13.97</v>
      </c>
      <c r="E77" s="4">
        <f t="shared" si="8"/>
        <v>13.82</v>
      </c>
      <c r="F77" s="60">
        <f t="shared" si="9"/>
        <v>-0.61020979020979027</v>
      </c>
    </row>
    <row r="78" spans="1:6" x14ac:dyDescent="0.3">
      <c r="A78" s="3">
        <v>42806</v>
      </c>
      <c r="B78" s="1">
        <v>18.89</v>
      </c>
      <c r="C78" s="110">
        <f t="shared" si="7"/>
        <v>13.20979020979021</v>
      </c>
      <c r="D78" s="2">
        <v>13.97</v>
      </c>
      <c r="E78" s="4">
        <f t="shared" si="8"/>
        <v>13.82</v>
      </c>
      <c r="F78" s="60">
        <f t="shared" si="9"/>
        <v>-0.61020979020979027</v>
      </c>
    </row>
    <row r="79" spans="1:6" x14ac:dyDescent="0.3">
      <c r="A79" s="3">
        <v>42807</v>
      </c>
      <c r="B79" s="1">
        <v>18.89</v>
      </c>
      <c r="C79" s="110">
        <f t="shared" si="7"/>
        <v>13.20979020979021</v>
      </c>
      <c r="D79" s="2">
        <v>13.97</v>
      </c>
      <c r="E79" s="4">
        <f t="shared" si="8"/>
        <v>13.82</v>
      </c>
      <c r="F79" s="60">
        <f t="shared" si="9"/>
        <v>-0.61020979020979027</v>
      </c>
    </row>
    <row r="80" spans="1:6" x14ac:dyDescent="0.3">
      <c r="A80" s="3">
        <v>42808</v>
      </c>
      <c r="B80" s="1">
        <v>18.89</v>
      </c>
      <c r="C80" s="110">
        <f t="shared" si="7"/>
        <v>13.20979020979021</v>
      </c>
      <c r="D80" s="2">
        <v>13.87</v>
      </c>
      <c r="E80" s="4">
        <f t="shared" si="8"/>
        <v>13.719999999999999</v>
      </c>
      <c r="F80" s="60">
        <f t="shared" si="9"/>
        <v>-0.51020979020978885</v>
      </c>
    </row>
    <row r="81" spans="1:6" x14ac:dyDescent="0.3">
      <c r="A81" s="3">
        <v>42809</v>
      </c>
      <c r="B81" s="1">
        <v>18.89</v>
      </c>
      <c r="C81" s="110">
        <f t="shared" si="7"/>
        <v>13.20979020979021</v>
      </c>
      <c r="D81" s="2">
        <v>13.77</v>
      </c>
      <c r="E81" s="4">
        <f t="shared" si="8"/>
        <v>13.62</v>
      </c>
      <c r="F81" s="60">
        <f t="shared" si="9"/>
        <v>-0.4102097902097892</v>
      </c>
    </row>
    <row r="82" spans="1:6" x14ac:dyDescent="0.3">
      <c r="A82" s="3">
        <v>42810</v>
      </c>
      <c r="B82" s="1">
        <v>18.89</v>
      </c>
      <c r="C82" s="110">
        <f t="shared" si="7"/>
        <v>13.20979020979021</v>
      </c>
      <c r="D82" s="2">
        <v>13.77</v>
      </c>
      <c r="E82" s="4">
        <f t="shared" si="8"/>
        <v>13.62</v>
      </c>
      <c r="F82" s="60">
        <f t="shared" si="9"/>
        <v>-0.4102097902097892</v>
      </c>
    </row>
    <row r="83" spans="1:6" x14ac:dyDescent="0.3">
      <c r="A83" s="3">
        <v>42811</v>
      </c>
      <c r="B83" s="1">
        <v>18.89</v>
      </c>
      <c r="C83" s="110">
        <f t="shared" si="7"/>
        <v>13.20979020979021</v>
      </c>
      <c r="D83" s="2">
        <v>13.77</v>
      </c>
      <c r="E83" s="4">
        <f t="shared" si="8"/>
        <v>13.62</v>
      </c>
      <c r="F83" s="60">
        <f t="shared" si="9"/>
        <v>-0.4102097902097892</v>
      </c>
    </row>
    <row r="84" spans="1:6" x14ac:dyDescent="0.3">
      <c r="A84" s="3">
        <v>42812</v>
      </c>
      <c r="B84" s="1">
        <v>18.89</v>
      </c>
      <c r="C84" s="110">
        <f t="shared" si="7"/>
        <v>13.20979020979021</v>
      </c>
      <c r="D84" s="2">
        <v>13.77</v>
      </c>
      <c r="E84" s="4">
        <f t="shared" si="8"/>
        <v>13.62</v>
      </c>
      <c r="F84" s="60">
        <f t="shared" si="9"/>
        <v>-0.4102097902097892</v>
      </c>
    </row>
    <row r="85" spans="1:6" x14ac:dyDescent="0.3">
      <c r="A85" s="3">
        <v>42813</v>
      </c>
      <c r="B85" s="1">
        <v>18.89</v>
      </c>
      <c r="C85" s="110">
        <f t="shared" si="7"/>
        <v>13.20979020979021</v>
      </c>
      <c r="D85" s="2">
        <v>13.77</v>
      </c>
      <c r="E85" s="4">
        <f t="shared" si="8"/>
        <v>13.62</v>
      </c>
      <c r="F85" s="60">
        <f t="shared" si="9"/>
        <v>-0.4102097902097892</v>
      </c>
    </row>
    <row r="86" spans="1:6" x14ac:dyDescent="0.3">
      <c r="A86" s="3">
        <v>42814</v>
      </c>
      <c r="B86" s="1">
        <v>18.89</v>
      </c>
      <c r="C86" s="110">
        <f t="shared" si="7"/>
        <v>13.20979020979021</v>
      </c>
      <c r="D86" s="2">
        <v>13.77</v>
      </c>
      <c r="E86" s="4">
        <f t="shared" si="8"/>
        <v>13.62</v>
      </c>
      <c r="F86" s="60">
        <f t="shared" si="9"/>
        <v>-0.4102097902097892</v>
      </c>
    </row>
    <row r="87" spans="1:6" x14ac:dyDescent="0.3">
      <c r="A87" s="3">
        <v>42815</v>
      </c>
      <c r="B87" s="1">
        <v>18.89</v>
      </c>
      <c r="C87" s="110">
        <f t="shared" si="7"/>
        <v>13.20979020979021</v>
      </c>
      <c r="D87" s="2">
        <v>13.92</v>
      </c>
      <c r="E87" s="4">
        <f t="shared" si="8"/>
        <v>13.77</v>
      </c>
      <c r="F87" s="60">
        <f t="shared" si="9"/>
        <v>-0.56020979020978956</v>
      </c>
    </row>
    <row r="88" spans="1:6" x14ac:dyDescent="0.3">
      <c r="A88" s="3">
        <v>42816</v>
      </c>
      <c r="B88" s="1">
        <v>18.89</v>
      </c>
      <c r="C88" s="110">
        <f t="shared" si="7"/>
        <v>13.20979020979021</v>
      </c>
      <c r="D88" s="2">
        <v>13.92</v>
      </c>
      <c r="E88" s="4">
        <f t="shared" si="8"/>
        <v>13.77</v>
      </c>
      <c r="F88" s="60">
        <f t="shared" si="9"/>
        <v>-0.56020979020978956</v>
      </c>
    </row>
    <row r="89" spans="1:6" x14ac:dyDescent="0.3">
      <c r="A89" s="3">
        <v>42817</v>
      </c>
      <c r="B89" s="1">
        <v>18.89</v>
      </c>
      <c r="C89" s="110">
        <f t="shared" si="7"/>
        <v>13.20979020979021</v>
      </c>
      <c r="D89" s="2">
        <v>13.92</v>
      </c>
      <c r="E89" s="4">
        <f t="shared" si="8"/>
        <v>13.77</v>
      </c>
      <c r="F89" s="60">
        <f t="shared" si="9"/>
        <v>-0.56020979020978956</v>
      </c>
    </row>
    <row r="90" spans="1:6" x14ac:dyDescent="0.3">
      <c r="A90" s="3">
        <v>42818</v>
      </c>
      <c r="B90" s="1">
        <v>18.89</v>
      </c>
      <c r="C90" s="110">
        <f t="shared" si="7"/>
        <v>13.20979020979021</v>
      </c>
      <c r="D90" s="2">
        <v>13.92</v>
      </c>
      <c r="E90" s="4">
        <f t="shared" si="8"/>
        <v>13.77</v>
      </c>
      <c r="F90" s="60">
        <f t="shared" si="9"/>
        <v>-0.56020979020978956</v>
      </c>
    </row>
    <row r="91" spans="1:6" x14ac:dyDescent="0.3">
      <c r="A91" s="3">
        <v>42819</v>
      </c>
      <c r="B91" s="1">
        <v>18.89</v>
      </c>
      <c r="C91" s="110">
        <f t="shared" si="7"/>
        <v>13.20979020979021</v>
      </c>
      <c r="D91" s="2">
        <v>13.92</v>
      </c>
      <c r="E91" s="4">
        <f t="shared" si="8"/>
        <v>13.77</v>
      </c>
      <c r="F91" s="60">
        <f t="shared" si="9"/>
        <v>-0.56020979020978956</v>
      </c>
    </row>
    <row r="92" spans="1:6" x14ac:dyDescent="0.3">
      <c r="A92" s="3">
        <v>42820</v>
      </c>
      <c r="B92" s="1">
        <v>18.89</v>
      </c>
      <c r="C92" s="110">
        <f t="shared" si="7"/>
        <v>13.20979020979021</v>
      </c>
      <c r="D92" s="2">
        <v>13.92</v>
      </c>
      <c r="E92" s="4">
        <f t="shared" si="8"/>
        <v>13.77</v>
      </c>
      <c r="F92" s="60">
        <f t="shared" si="9"/>
        <v>-0.56020979020978956</v>
      </c>
    </row>
    <row r="93" spans="1:6" x14ac:dyDescent="0.3">
      <c r="A93" s="3">
        <v>42821</v>
      </c>
      <c r="B93" s="1">
        <v>18.89</v>
      </c>
      <c r="C93" s="110">
        <f t="shared" si="7"/>
        <v>13.20979020979021</v>
      </c>
      <c r="D93" s="2">
        <v>14.07</v>
      </c>
      <c r="E93" s="4">
        <f t="shared" si="8"/>
        <v>13.92</v>
      </c>
      <c r="F93" s="60">
        <f t="shared" si="9"/>
        <v>-0.71020979020978992</v>
      </c>
    </row>
    <row r="94" spans="1:6" x14ac:dyDescent="0.3">
      <c r="A94" s="3">
        <v>42822</v>
      </c>
      <c r="B94" s="1">
        <v>18.89</v>
      </c>
      <c r="C94" s="110">
        <f t="shared" si="7"/>
        <v>13.20979020979021</v>
      </c>
      <c r="D94" s="2">
        <v>14.07</v>
      </c>
      <c r="E94" s="4">
        <f t="shared" si="8"/>
        <v>13.92</v>
      </c>
      <c r="F94" s="60">
        <f t="shared" si="9"/>
        <v>-0.71020979020978992</v>
      </c>
    </row>
    <row r="95" spans="1:6" x14ac:dyDescent="0.3">
      <c r="A95" s="3">
        <v>42823</v>
      </c>
      <c r="B95" s="1">
        <v>18.89</v>
      </c>
      <c r="C95" s="110">
        <f t="shared" si="7"/>
        <v>13.20979020979021</v>
      </c>
      <c r="D95" s="2">
        <v>14.07</v>
      </c>
      <c r="E95" s="4">
        <f t="shared" si="8"/>
        <v>13.92</v>
      </c>
      <c r="F95" s="60">
        <f t="shared" si="9"/>
        <v>-0.71020979020978992</v>
      </c>
    </row>
    <row r="96" spans="1:6" x14ac:dyDescent="0.3">
      <c r="A96" s="3">
        <v>42824</v>
      </c>
      <c r="B96" s="1">
        <v>18.89</v>
      </c>
      <c r="C96" s="110">
        <f t="shared" si="7"/>
        <v>13.20979020979021</v>
      </c>
      <c r="D96" s="2">
        <v>14.22</v>
      </c>
      <c r="E96" s="4">
        <f t="shared" si="8"/>
        <v>14.07</v>
      </c>
      <c r="F96" s="60">
        <f t="shared" si="9"/>
        <v>-0.86020979020979027</v>
      </c>
    </row>
    <row r="97" spans="1:6" ht="13.5" thickBot="1" x14ac:dyDescent="0.35">
      <c r="A97" s="7">
        <v>42825</v>
      </c>
      <c r="B97" s="8">
        <v>18.89</v>
      </c>
      <c r="C97" s="111">
        <f t="shared" si="7"/>
        <v>13.20979020979021</v>
      </c>
      <c r="D97" s="9">
        <v>14.22</v>
      </c>
      <c r="E97" s="10">
        <f t="shared" si="8"/>
        <v>14.07</v>
      </c>
      <c r="F97" s="61">
        <f t="shared" si="9"/>
        <v>-0.86020979020979027</v>
      </c>
    </row>
    <row r="98" spans="1:6" x14ac:dyDescent="0.3">
      <c r="A98" s="5" t="s">
        <v>4</v>
      </c>
      <c r="B98" s="5">
        <f t="shared" ref="B98:E98" si="10">AVERAGE(B67:B97)</f>
        <v>18.88999999999999</v>
      </c>
      <c r="C98" s="6">
        <f t="shared" si="10"/>
        <v>13.209790209790201</v>
      </c>
      <c r="D98" s="6">
        <f t="shared" si="10"/>
        <v>14.02161290322581</v>
      </c>
      <c r="E98" s="6">
        <f t="shared" si="10"/>
        <v>13.871612903225804</v>
      </c>
      <c r="F98" s="62">
        <f t="shared" si="9"/>
        <v>-0.66182269343560307</v>
      </c>
    </row>
    <row r="99" spans="1:6" x14ac:dyDescent="0.3">
      <c r="F99" s="58"/>
    </row>
    <row r="100" spans="1:6" x14ac:dyDescent="0.3">
      <c r="A100" s="3">
        <v>42826</v>
      </c>
      <c r="B100" s="1">
        <v>18.89</v>
      </c>
      <c r="C100" s="110">
        <f t="shared" ref="C100:C129" si="11">B100/1.43</f>
        <v>13.20979020979021</v>
      </c>
      <c r="D100" s="2">
        <v>14.22</v>
      </c>
      <c r="E100" s="4">
        <f>D100-0.15</f>
        <v>14.07</v>
      </c>
      <c r="F100" s="60">
        <f t="shared" si="9"/>
        <v>-0.86020979020979027</v>
      </c>
    </row>
    <row r="101" spans="1:6" x14ac:dyDescent="0.3">
      <c r="A101" s="3">
        <v>42827</v>
      </c>
      <c r="B101" s="1">
        <v>18.89</v>
      </c>
      <c r="C101" s="110">
        <f t="shared" si="11"/>
        <v>13.20979020979021</v>
      </c>
      <c r="D101" s="2">
        <v>14.22</v>
      </c>
      <c r="E101" s="4">
        <f t="shared" ref="E101:E129" si="12">D101-0.15</f>
        <v>14.07</v>
      </c>
      <c r="F101" s="60">
        <f t="shared" si="9"/>
        <v>-0.86020979020979027</v>
      </c>
    </row>
    <row r="102" spans="1:6" x14ac:dyDescent="0.3">
      <c r="A102" s="3">
        <v>42828</v>
      </c>
      <c r="B102" s="1">
        <v>18.89</v>
      </c>
      <c r="C102" s="110">
        <f t="shared" si="11"/>
        <v>13.20979020979021</v>
      </c>
      <c r="D102" s="2">
        <v>14.22</v>
      </c>
      <c r="E102" s="4">
        <f t="shared" si="12"/>
        <v>14.07</v>
      </c>
      <c r="F102" s="60">
        <f t="shared" si="9"/>
        <v>-0.86020979020979027</v>
      </c>
    </row>
    <row r="103" spans="1:6" x14ac:dyDescent="0.3">
      <c r="A103" s="3">
        <v>42829</v>
      </c>
      <c r="B103" s="1">
        <v>18.89</v>
      </c>
      <c r="C103" s="110">
        <f t="shared" si="11"/>
        <v>13.20979020979021</v>
      </c>
      <c r="D103" s="2">
        <v>14.22</v>
      </c>
      <c r="E103" s="4">
        <f t="shared" si="12"/>
        <v>14.07</v>
      </c>
      <c r="F103" s="60">
        <f t="shared" si="9"/>
        <v>-0.86020979020979027</v>
      </c>
    </row>
    <row r="104" spans="1:6" x14ac:dyDescent="0.3">
      <c r="A104" s="3">
        <v>42830</v>
      </c>
      <c r="B104" s="1">
        <v>18.89</v>
      </c>
      <c r="C104" s="110">
        <f t="shared" si="11"/>
        <v>13.20979020979021</v>
      </c>
      <c r="D104" s="2">
        <v>14.32</v>
      </c>
      <c r="E104" s="4">
        <f t="shared" si="12"/>
        <v>14.17</v>
      </c>
      <c r="F104" s="60">
        <f t="shared" si="9"/>
        <v>-0.96020979020978992</v>
      </c>
    </row>
    <row r="105" spans="1:6" x14ac:dyDescent="0.3">
      <c r="A105" s="3">
        <v>42831</v>
      </c>
      <c r="B105" s="1">
        <v>18.89</v>
      </c>
      <c r="C105" s="110">
        <f t="shared" si="11"/>
        <v>13.20979020979021</v>
      </c>
      <c r="D105" s="2">
        <v>14.32</v>
      </c>
      <c r="E105" s="4">
        <f t="shared" si="12"/>
        <v>14.17</v>
      </c>
      <c r="F105" s="60">
        <f t="shared" si="9"/>
        <v>-0.96020979020978992</v>
      </c>
    </row>
    <row r="106" spans="1:6" x14ac:dyDescent="0.3">
      <c r="A106" s="3">
        <v>42832</v>
      </c>
      <c r="B106" s="1">
        <v>18.89</v>
      </c>
      <c r="C106" s="110">
        <f t="shared" si="11"/>
        <v>13.20979020979021</v>
      </c>
      <c r="D106" s="2">
        <v>14.42</v>
      </c>
      <c r="E106" s="4">
        <f t="shared" si="12"/>
        <v>14.27</v>
      </c>
      <c r="F106" s="60">
        <f t="shared" si="9"/>
        <v>-1.0602097902097896</v>
      </c>
    </row>
    <row r="107" spans="1:6" x14ac:dyDescent="0.3">
      <c r="A107" s="3">
        <v>42833</v>
      </c>
      <c r="B107" s="1">
        <v>18.89</v>
      </c>
      <c r="C107" s="110">
        <f t="shared" si="11"/>
        <v>13.20979020979021</v>
      </c>
      <c r="D107" s="2">
        <v>14.42</v>
      </c>
      <c r="E107" s="4">
        <f t="shared" si="12"/>
        <v>14.27</v>
      </c>
      <c r="F107" s="60">
        <f t="shared" si="9"/>
        <v>-1.0602097902097896</v>
      </c>
    </row>
    <row r="108" spans="1:6" x14ac:dyDescent="0.3">
      <c r="A108" s="3">
        <v>42834</v>
      </c>
      <c r="B108" s="1">
        <v>18.89</v>
      </c>
      <c r="C108" s="110">
        <f t="shared" si="11"/>
        <v>13.20979020979021</v>
      </c>
      <c r="D108" s="2">
        <v>14.42</v>
      </c>
      <c r="E108" s="4">
        <f t="shared" si="12"/>
        <v>14.27</v>
      </c>
      <c r="F108" s="60">
        <f t="shared" si="9"/>
        <v>-1.0602097902097896</v>
      </c>
    </row>
    <row r="109" spans="1:6" x14ac:dyDescent="0.3">
      <c r="A109" s="3">
        <v>42835</v>
      </c>
      <c r="B109" s="1">
        <v>18.89</v>
      </c>
      <c r="C109" s="110">
        <f t="shared" si="11"/>
        <v>13.20979020979021</v>
      </c>
      <c r="D109" s="2">
        <v>14.42</v>
      </c>
      <c r="E109" s="4">
        <f t="shared" si="12"/>
        <v>14.27</v>
      </c>
      <c r="F109" s="60">
        <f t="shared" si="9"/>
        <v>-1.0602097902097896</v>
      </c>
    </row>
    <row r="110" spans="1:6" x14ac:dyDescent="0.3">
      <c r="A110" s="3">
        <v>42836</v>
      </c>
      <c r="B110" s="1">
        <v>18.89</v>
      </c>
      <c r="C110" s="110">
        <f t="shared" si="11"/>
        <v>13.20979020979021</v>
      </c>
      <c r="D110" s="2">
        <v>14.42</v>
      </c>
      <c r="E110" s="4">
        <f t="shared" si="12"/>
        <v>14.27</v>
      </c>
      <c r="F110" s="60">
        <f t="shared" si="9"/>
        <v>-1.0602097902097896</v>
      </c>
    </row>
    <row r="111" spans="1:6" x14ac:dyDescent="0.3">
      <c r="A111" s="3">
        <v>42837</v>
      </c>
      <c r="B111" s="1">
        <v>18.89</v>
      </c>
      <c r="C111" s="110">
        <f t="shared" si="11"/>
        <v>13.20979020979021</v>
      </c>
      <c r="D111" s="2">
        <v>14.52</v>
      </c>
      <c r="E111" s="4">
        <f t="shared" si="12"/>
        <v>14.37</v>
      </c>
      <c r="F111" s="60">
        <f t="shared" si="9"/>
        <v>-1.1602097902097892</v>
      </c>
    </row>
    <row r="112" spans="1:6" x14ac:dyDescent="0.3">
      <c r="A112" s="3">
        <v>42838</v>
      </c>
      <c r="B112" s="1">
        <v>18.89</v>
      </c>
      <c r="C112" s="110">
        <f t="shared" si="11"/>
        <v>13.20979020979021</v>
      </c>
      <c r="D112" s="2">
        <v>14.52</v>
      </c>
      <c r="E112" s="4">
        <f t="shared" si="12"/>
        <v>14.37</v>
      </c>
      <c r="F112" s="60">
        <f t="shared" si="9"/>
        <v>-1.1602097902097892</v>
      </c>
    </row>
    <row r="113" spans="1:6" x14ac:dyDescent="0.3">
      <c r="A113" s="3">
        <v>42839</v>
      </c>
      <c r="B113" s="1">
        <v>18.89</v>
      </c>
      <c r="C113" s="110">
        <f t="shared" si="11"/>
        <v>13.20979020979021</v>
      </c>
      <c r="D113" s="2">
        <v>14.52</v>
      </c>
      <c r="E113" s="4">
        <f t="shared" si="12"/>
        <v>14.37</v>
      </c>
      <c r="F113" s="60">
        <f t="shared" si="9"/>
        <v>-1.1602097902097892</v>
      </c>
    </row>
    <row r="114" spans="1:6" x14ac:dyDescent="0.3">
      <c r="A114" s="3">
        <v>42840</v>
      </c>
      <c r="B114" s="1">
        <v>18.89</v>
      </c>
      <c r="C114" s="110">
        <f t="shared" si="11"/>
        <v>13.20979020979021</v>
      </c>
      <c r="D114" s="2">
        <v>14.52</v>
      </c>
      <c r="E114" s="4">
        <f t="shared" si="12"/>
        <v>14.37</v>
      </c>
      <c r="F114" s="60">
        <f t="shared" si="9"/>
        <v>-1.1602097902097892</v>
      </c>
    </row>
    <row r="115" spans="1:6" x14ac:dyDescent="0.3">
      <c r="A115" s="3">
        <v>42841</v>
      </c>
      <c r="B115" s="1">
        <v>18.89</v>
      </c>
      <c r="C115" s="110">
        <f t="shared" si="11"/>
        <v>13.20979020979021</v>
      </c>
      <c r="D115" s="2">
        <v>14.52</v>
      </c>
      <c r="E115" s="4">
        <f t="shared" si="12"/>
        <v>14.37</v>
      </c>
      <c r="F115" s="60">
        <f t="shared" si="9"/>
        <v>-1.1602097902097892</v>
      </c>
    </row>
    <row r="116" spans="1:6" x14ac:dyDescent="0.3">
      <c r="A116" s="3">
        <v>42842</v>
      </c>
      <c r="B116" s="1">
        <v>18.89</v>
      </c>
      <c r="C116" s="110">
        <f t="shared" si="11"/>
        <v>13.20979020979021</v>
      </c>
      <c r="D116" s="2">
        <v>14.52</v>
      </c>
      <c r="E116" s="4">
        <f t="shared" si="12"/>
        <v>14.37</v>
      </c>
      <c r="F116" s="60">
        <f t="shared" si="9"/>
        <v>-1.1602097902097892</v>
      </c>
    </row>
    <row r="117" spans="1:6" x14ac:dyDescent="0.3">
      <c r="A117" s="3">
        <v>42843</v>
      </c>
      <c r="B117" s="1">
        <v>18.89</v>
      </c>
      <c r="C117" s="110">
        <f t="shared" si="11"/>
        <v>13.20979020979021</v>
      </c>
      <c r="D117" s="2">
        <v>14.62</v>
      </c>
      <c r="E117" s="4">
        <f t="shared" si="12"/>
        <v>14.469999999999999</v>
      </c>
      <c r="F117" s="60">
        <f t="shared" si="9"/>
        <v>-1.2602097902097888</v>
      </c>
    </row>
    <row r="118" spans="1:6" x14ac:dyDescent="0.3">
      <c r="A118" s="3">
        <v>42844</v>
      </c>
      <c r="B118" s="1">
        <v>18.89</v>
      </c>
      <c r="C118" s="110">
        <f t="shared" si="11"/>
        <v>13.20979020979021</v>
      </c>
      <c r="D118" s="2">
        <v>14.62</v>
      </c>
      <c r="E118" s="4">
        <f t="shared" si="12"/>
        <v>14.469999999999999</v>
      </c>
      <c r="F118" s="60">
        <f t="shared" si="9"/>
        <v>-1.2602097902097888</v>
      </c>
    </row>
    <row r="119" spans="1:6" x14ac:dyDescent="0.3">
      <c r="A119" s="3">
        <v>42845</v>
      </c>
      <c r="B119" s="1">
        <v>18.89</v>
      </c>
      <c r="C119" s="110">
        <f t="shared" si="11"/>
        <v>13.20979020979021</v>
      </c>
      <c r="D119" s="2">
        <v>14.47</v>
      </c>
      <c r="E119" s="4">
        <f t="shared" si="12"/>
        <v>14.32</v>
      </c>
      <c r="F119" s="60">
        <f t="shared" si="9"/>
        <v>-1.1102097902097903</v>
      </c>
    </row>
    <row r="120" spans="1:6" x14ac:dyDescent="0.3">
      <c r="A120" s="3">
        <v>42846</v>
      </c>
      <c r="B120" s="1">
        <v>18.89</v>
      </c>
      <c r="C120" s="110">
        <f t="shared" si="11"/>
        <v>13.20979020979021</v>
      </c>
      <c r="D120" s="2">
        <v>14.37</v>
      </c>
      <c r="E120" s="4">
        <f t="shared" si="12"/>
        <v>14.219999999999999</v>
      </c>
      <c r="F120" s="60">
        <f t="shared" si="9"/>
        <v>-1.0102097902097888</v>
      </c>
    </row>
    <row r="121" spans="1:6" x14ac:dyDescent="0.3">
      <c r="A121" s="3">
        <v>42847</v>
      </c>
      <c r="B121" s="1">
        <v>18.89</v>
      </c>
      <c r="C121" s="110">
        <f t="shared" si="11"/>
        <v>13.20979020979021</v>
      </c>
      <c r="D121" s="2">
        <v>14.37</v>
      </c>
      <c r="E121" s="4">
        <f t="shared" si="12"/>
        <v>14.219999999999999</v>
      </c>
      <c r="F121" s="60">
        <f t="shared" si="9"/>
        <v>-1.0102097902097888</v>
      </c>
    </row>
    <row r="122" spans="1:6" x14ac:dyDescent="0.3">
      <c r="A122" s="3">
        <v>42848</v>
      </c>
      <c r="B122" s="1">
        <v>18.89</v>
      </c>
      <c r="C122" s="110">
        <f t="shared" si="11"/>
        <v>13.20979020979021</v>
      </c>
      <c r="D122" s="2">
        <v>14.37</v>
      </c>
      <c r="E122" s="4">
        <f t="shared" si="12"/>
        <v>14.219999999999999</v>
      </c>
      <c r="F122" s="60">
        <f t="shared" si="9"/>
        <v>-1.0102097902097888</v>
      </c>
    </row>
    <row r="123" spans="1:6" x14ac:dyDescent="0.3">
      <c r="A123" s="3">
        <v>42849</v>
      </c>
      <c r="B123" s="1">
        <v>18.89</v>
      </c>
      <c r="C123" s="110">
        <f t="shared" si="11"/>
        <v>13.20979020979021</v>
      </c>
      <c r="D123" s="2">
        <v>14.27</v>
      </c>
      <c r="E123" s="4">
        <f t="shared" si="12"/>
        <v>14.12</v>
      </c>
      <c r="F123" s="60">
        <f t="shared" si="9"/>
        <v>-0.9102097902097892</v>
      </c>
    </row>
    <row r="124" spans="1:6" x14ac:dyDescent="0.3">
      <c r="A124" s="3">
        <v>42850</v>
      </c>
      <c r="B124" s="1">
        <v>18.89</v>
      </c>
      <c r="C124" s="110">
        <f t="shared" si="11"/>
        <v>13.20979020979021</v>
      </c>
      <c r="D124" s="2">
        <v>14.27</v>
      </c>
      <c r="E124" s="4">
        <f t="shared" si="12"/>
        <v>14.12</v>
      </c>
      <c r="F124" s="60">
        <f t="shared" si="9"/>
        <v>-0.9102097902097892</v>
      </c>
    </row>
    <row r="125" spans="1:6" x14ac:dyDescent="0.3">
      <c r="A125" s="3">
        <v>42851</v>
      </c>
      <c r="B125" s="1">
        <v>18.89</v>
      </c>
      <c r="C125" s="110">
        <f t="shared" si="11"/>
        <v>13.20979020979021</v>
      </c>
      <c r="D125" s="2">
        <v>14.12</v>
      </c>
      <c r="E125" s="4">
        <f t="shared" si="12"/>
        <v>13.969999999999999</v>
      </c>
      <c r="F125" s="60">
        <f t="shared" si="9"/>
        <v>-0.76020979020978885</v>
      </c>
    </row>
    <row r="126" spans="1:6" x14ac:dyDescent="0.3">
      <c r="A126" s="3">
        <v>42852</v>
      </c>
      <c r="B126" s="1">
        <v>18.89</v>
      </c>
      <c r="C126" s="110">
        <f t="shared" si="11"/>
        <v>13.20979020979021</v>
      </c>
      <c r="D126" s="2">
        <v>14.12</v>
      </c>
      <c r="E126" s="4">
        <f t="shared" si="12"/>
        <v>13.969999999999999</v>
      </c>
      <c r="F126" s="60">
        <f t="shared" si="9"/>
        <v>-0.76020979020978885</v>
      </c>
    </row>
    <row r="127" spans="1:6" x14ac:dyDescent="0.3">
      <c r="A127" s="3">
        <v>42853</v>
      </c>
      <c r="B127" s="1">
        <v>18.89</v>
      </c>
      <c r="C127" s="110">
        <f t="shared" si="11"/>
        <v>13.20979020979021</v>
      </c>
      <c r="D127" s="2">
        <v>13.97</v>
      </c>
      <c r="E127" s="4">
        <f t="shared" si="12"/>
        <v>13.82</v>
      </c>
      <c r="F127" s="60">
        <f t="shared" si="9"/>
        <v>-0.61020979020979027</v>
      </c>
    </row>
    <row r="128" spans="1:6" x14ac:dyDescent="0.3">
      <c r="A128" s="3">
        <v>42854</v>
      </c>
      <c r="B128" s="1">
        <v>18.89</v>
      </c>
      <c r="C128" s="110">
        <f t="shared" si="11"/>
        <v>13.20979020979021</v>
      </c>
      <c r="D128" s="2">
        <v>13.97</v>
      </c>
      <c r="E128" s="4">
        <f t="shared" si="12"/>
        <v>13.82</v>
      </c>
      <c r="F128" s="60">
        <f t="shared" si="9"/>
        <v>-0.61020979020979027</v>
      </c>
    </row>
    <row r="129" spans="1:6" ht="13.5" thickBot="1" x14ac:dyDescent="0.35">
      <c r="A129" s="7">
        <v>42855</v>
      </c>
      <c r="B129" s="8">
        <v>18.89</v>
      </c>
      <c r="C129" s="111">
        <f t="shared" si="11"/>
        <v>13.20979020979021</v>
      </c>
      <c r="D129" s="9">
        <v>13.97</v>
      </c>
      <c r="E129" s="10">
        <f t="shared" si="12"/>
        <v>13.82</v>
      </c>
      <c r="F129" s="61">
        <f t="shared" si="9"/>
        <v>-0.61020979020979027</v>
      </c>
    </row>
    <row r="130" spans="1:6" x14ac:dyDescent="0.3">
      <c r="A130" s="5" t="s">
        <v>5</v>
      </c>
      <c r="B130" s="5">
        <f t="shared" ref="B130:E130" si="13">AVERAGE(B100:B129)</f>
        <v>18.88999999999999</v>
      </c>
      <c r="C130" s="6">
        <f t="shared" si="13"/>
        <v>13.209790209790203</v>
      </c>
      <c r="D130" s="6">
        <f t="shared" si="13"/>
        <v>14.34166666666667</v>
      </c>
      <c r="E130" s="6">
        <f t="shared" si="13"/>
        <v>14.191666666666668</v>
      </c>
      <c r="F130" s="62">
        <f t="shared" si="9"/>
        <v>-0.9818764568764653</v>
      </c>
    </row>
    <row r="131" spans="1:6" x14ac:dyDescent="0.3">
      <c r="F131" s="58"/>
    </row>
    <row r="132" spans="1:6" x14ac:dyDescent="0.3">
      <c r="A132" s="3">
        <v>42856</v>
      </c>
      <c r="B132" s="1">
        <v>18.89</v>
      </c>
      <c r="C132" s="110">
        <f t="shared" ref="C132:C162" si="14">B132/1.43</f>
        <v>13.20979020979021</v>
      </c>
      <c r="D132" s="2">
        <v>13.97</v>
      </c>
      <c r="E132" s="4">
        <f>D132-0.15</f>
        <v>13.82</v>
      </c>
      <c r="F132" s="60">
        <f t="shared" si="9"/>
        <v>-0.61020979020979027</v>
      </c>
    </row>
    <row r="133" spans="1:6" x14ac:dyDescent="0.3">
      <c r="A133" s="3">
        <v>42857</v>
      </c>
      <c r="B133" s="1">
        <v>18.89</v>
      </c>
      <c r="C133" s="110">
        <f t="shared" si="14"/>
        <v>13.20979020979021</v>
      </c>
      <c r="D133" s="2">
        <v>14.07</v>
      </c>
      <c r="E133" s="4">
        <f t="shared" ref="E133:E162" si="15">D133-0.15</f>
        <v>13.92</v>
      </c>
      <c r="F133" s="60">
        <f t="shared" ref="F133:F195" si="16">C133-E133</f>
        <v>-0.71020979020978992</v>
      </c>
    </row>
    <row r="134" spans="1:6" x14ac:dyDescent="0.3">
      <c r="A134" s="3">
        <v>42858</v>
      </c>
      <c r="B134" s="1">
        <v>18.89</v>
      </c>
      <c r="C134" s="110">
        <f t="shared" si="14"/>
        <v>13.20979020979021</v>
      </c>
      <c r="D134" s="2">
        <v>14.07</v>
      </c>
      <c r="E134" s="4">
        <f t="shared" si="15"/>
        <v>13.92</v>
      </c>
      <c r="F134" s="60">
        <f t="shared" si="16"/>
        <v>-0.71020979020978992</v>
      </c>
    </row>
    <row r="135" spans="1:6" x14ac:dyDescent="0.3">
      <c r="A135" s="3">
        <v>42859</v>
      </c>
      <c r="B135" s="1">
        <v>18.89</v>
      </c>
      <c r="C135" s="110">
        <f t="shared" si="14"/>
        <v>13.20979020979021</v>
      </c>
      <c r="D135" s="2">
        <v>13.97</v>
      </c>
      <c r="E135" s="4">
        <f t="shared" si="15"/>
        <v>13.82</v>
      </c>
      <c r="F135" s="60">
        <f t="shared" si="16"/>
        <v>-0.61020979020979027</v>
      </c>
    </row>
    <row r="136" spans="1:6" x14ac:dyDescent="0.3">
      <c r="A136" s="3">
        <v>42860</v>
      </c>
      <c r="B136" s="1">
        <v>18.89</v>
      </c>
      <c r="C136" s="110">
        <f t="shared" si="14"/>
        <v>13.20979020979021</v>
      </c>
      <c r="D136" s="2">
        <v>13.87</v>
      </c>
      <c r="E136" s="4">
        <f t="shared" si="15"/>
        <v>13.719999999999999</v>
      </c>
      <c r="F136" s="60">
        <f t="shared" si="16"/>
        <v>-0.51020979020978885</v>
      </c>
    </row>
    <row r="137" spans="1:6" x14ac:dyDescent="0.3">
      <c r="A137" s="3">
        <v>42861</v>
      </c>
      <c r="B137" s="1">
        <v>18.89</v>
      </c>
      <c r="C137" s="110">
        <f t="shared" si="14"/>
        <v>13.20979020979021</v>
      </c>
      <c r="D137" s="2">
        <v>13.87</v>
      </c>
      <c r="E137" s="4">
        <f t="shared" si="15"/>
        <v>13.719999999999999</v>
      </c>
      <c r="F137" s="60">
        <f t="shared" si="16"/>
        <v>-0.51020979020978885</v>
      </c>
    </row>
    <row r="138" spans="1:6" x14ac:dyDescent="0.3">
      <c r="A138" s="3">
        <v>42862</v>
      </c>
      <c r="B138" s="1">
        <v>18.89</v>
      </c>
      <c r="C138" s="110">
        <f t="shared" si="14"/>
        <v>13.20979020979021</v>
      </c>
      <c r="D138" s="2">
        <v>13.87</v>
      </c>
      <c r="E138" s="4">
        <f t="shared" si="15"/>
        <v>13.719999999999999</v>
      </c>
      <c r="F138" s="60">
        <f t="shared" si="16"/>
        <v>-0.51020979020978885</v>
      </c>
    </row>
    <row r="139" spans="1:6" x14ac:dyDescent="0.3">
      <c r="A139" s="3">
        <v>42863</v>
      </c>
      <c r="B139" s="1">
        <v>18.89</v>
      </c>
      <c r="C139" s="110">
        <f t="shared" si="14"/>
        <v>13.20979020979021</v>
      </c>
      <c r="D139" s="2">
        <v>13.87</v>
      </c>
      <c r="E139" s="4">
        <f t="shared" si="15"/>
        <v>13.719999999999999</v>
      </c>
      <c r="F139" s="60">
        <f t="shared" si="16"/>
        <v>-0.51020979020978885</v>
      </c>
    </row>
    <row r="140" spans="1:6" x14ac:dyDescent="0.3">
      <c r="A140" s="3">
        <v>42864</v>
      </c>
      <c r="B140" s="1">
        <v>18.89</v>
      </c>
      <c r="C140" s="110">
        <f t="shared" si="14"/>
        <v>13.20979020979021</v>
      </c>
      <c r="D140" s="2">
        <v>13.97</v>
      </c>
      <c r="E140" s="4">
        <f t="shared" si="15"/>
        <v>13.82</v>
      </c>
      <c r="F140" s="60">
        <f t="shared" si="16"/>
        <v>-0.61020979020979027</v>
      </c>
    </row>
    <row r="141" spans="1:6" x14ac:dyDescent="0.3">
      <c r="A141" s="3">
        <v>42865</v>
      </c>
      <c r="B141" s="1">
        <v>18.89</v>
      </c>
      <c r="C141" s="110">
        <f t="shared" si="14"/>
        <v>13.20979020979021</v>
      </c>
      <c r="D141" s="2">
        <v>13.97</v>
      </c>
      <c r="E141" s="4">
        <f t="shared" si="15"/>
        <v>13.82</v>
      </c>
      <c r="F141" s="60">
        <f t="shared" si="16"/>
        <v>-0.61020979020979027</v>
      </c>
    </row>
    <row r="142" spans="1:6" x14ac:dyDescent="0.3">
      <c r="A142" s="3">
        <v>42866</v>
      </c>
      <c r="B142" s="1">
        <v>18.89</v>
      </c>
      <c r="C142" s="110">
        <f t="shared" si="14"/>
        <v>13.20979020979021</v>
      </c>
      <c r="D142" s="2">
        <v>14.07</v>
      </c>
      <c r="E142" s="4">
        <f t="shared" si="15"/>
        <v>13.92</v>
      </c>
      <c r="F142" s="60">
        <f t="shared" si="16"/>
        <v>-0.71020979020978992</v>
      </c>
    </row>
    <row r="143" spans="1:6" x14ac:dyDescent="0.3">
      <c r="A143" s="3">
        <v>42867</v>
      </c>
      <c r="B143" s="1">
        <v>18.89</v>
      </c>
      <c r="C143" s="110">
        <f t="shared" si="14"/>
        <v>13.20979020979021</v>
      </c>
      <c r="D143" s="2">
        <v>14.07</v>
      </c>
      <c r="E143" s="4">
        <f t="shared" si="15"/>
        <v>13.92</v>
      </c>
      <c r="F143" s="60">
        <f t="shared" si="16"/>
        <v>-0.71020979020978992</v>
      </c>
    </row>
    <row r="144" spans="1:6" x14ac:dyDescent="0.3">
      <c r="A144" s="3">
        <v>42868</v>
      </c>
      <c r="B144" s="1">
        <v>18.89</v>
      </c>
      <c r="C144" s="110">
        <f t="shared" si="14"/>
        <v>13.20979020979021</v>
      </c>
      <c r="D144" s="2">
        <v>14.07</v>
      </c>
      <c r="E144" s="4">
        <f t="shared" si="15"/>
        <v>13.92</v>
      </c>
      <c r="F144" s="60">
        <f t="shared" si="16"/>
        <v>-0.71020979020978992</v>
      </c>
    </row>
    <row r="145" spans="1:6" x14ac:dyDescent="0.3">
      <c r="A145" s="3">
        <v>42869</v>
      </c>
      <c r="B145" s="1">
        <v>18.89</v>
      </c>
      <c r="C145" s="110">
        <f t="shared" si="14"/>
        <v>13.20979020979021</v>
      </c>
      <c r="D145" s="2">
        <v>14.07</v>
      </c>
      <c r="E145" s="4">
        <f t="shared" si="15"/>
        <v>13.92</v>
      </c>
      <c r="F145" s="60">
        <f t="shared" si="16"/>
        <v>-0.71020979020978992</v>
      </c>
    </row>
    <row r="146" spans="1:6" x14ac:dyDescent="0.3">
      <c r="A146" s="3">
        <v>42870</v>
      </c>
      <c r="B146" s="1">
        <v>18.89</v>
      </c>
      <c r="C146" s="110">
        <f t="shared" si="14"/>
        <v>13.20979020979021</v>
      </c>
      <c r="D146" s="2">
        <v>14.17</v>
      </c>
      <c r="E146" s="4">
        <f t="shared" si="15"/>
        <v>14.02</v>
      </c>
      <c r="F146" s="60">
        <f t="shared" si="16"/>
        <v>-0.81020979020978956</v>
      </c>
    </row>
    <row r="147" spans="1:6" x14ac:dyDescent="0.3">
      <c r="A147" s="3">
        <v>42871</v>
      </c>
      <c r="B147" s="1">
        <v>18.89</v>
      </c>
      <c r="C147" s="110">
        <f t="shared" si="14"/>
        <v>13.20979020979021</v>
      </c>
      <c r="D147" s="2">
        <v>14.17</v>
      </c>
      <c r="E147" s="4">
        <f t="shared" si="15"/>
        <v>14.02</v>
      </c>
      <c r="F147" s="60">
        <f t="shared" si="16"/>
        <v>-0.81020979020978956</v>
      </c>
    </row>
    <row r="148" spans="1:6" x14ac:dyDescent="0.3">
      <c r="A148" s="3">
        <v>42872</v>
      </c>
      <c r="B148" s="1">
        <v>18.89</v>
      </c>
      <c r="C148" s="110">
        <f t="shared" si="14"/>
        <v>13.20979020979021</v>
      </c>
      <c r="D148" s="2">
        <v>14.17</v>
      </c>
      <c r="E148" s="4">
        <f t="shared" si="15"/>
        <v>14.02</v>
      </c>
      <c r="F148" s="60">
        <f t="shared" si="16"/>
        <v>-0.81020979020978956</v>
      </c>
    </row>
    <row r="149" spans="1:6" x14ac:dyDescent="0.3">
      <c r="A149" s="3">
        <v>42873</v>
      </c>
      <c r="B149" s="1">
        <v>18.89</v>
      </c>
      <c r="C149" s="110">
        <f t="shared" si="14"/>
        <v>13.20979020979021</v>
      </c>
      <c r="D149" s="2">
        <v>14.17</v>
      </c>
      <c r="E149" s="4">
        <f t="shared" si="15"/>
        <v>14.02</v>
      </c>
      <c r="F149" s="60">
        <f t="shared" si="16"/>
        <v>-0.81020979020978956</v>
      </c>
    </row>
    <row r="150" spans="1:6" x14ac:dyDescent="0.3">
      <c r="A150" s="3">
        <v>42874</v>
      </c>
      <c r="B150" s="1">
        <v>18.89</v>
      </c>
      <c r="C150" s="110">
        <f t="shared" si="14"/>
        <v>13.20979020979021</v>
      </c>
      <c r="D150" s="2">
        <v>14.17</v>
      </c>
      <c r="E150" s="4">
        <f t="shared" si="15"/>
        <v>14.02</v>
      </c>
      <c r="F150" s="60">
        <f t="shared" si="16"/>
        <v>-0.81020979020978956</v>
      </c>
    </row>
    <row r="151" spans="1:6" x14ac:dyDescent="0.3">
      <c r="A151" s="3">
        <v>42875</v>
      </c>
      <c r="B151" s="1">
        <v>18.89</v>
      </c>
      <c r="C151" s="110">
        <f t="shared" si="14"/>
        <v>13.20979020979021</v>
      </c>
      <c r="D151" s="2">
        <v>14.17</v>
      </c>
      <c r="E151" s="4">
        <f t="shared" si="15"/>
        <v>14.02</v>
      </c>
      <c r="F151" s="60">
        <f t="shared" si="16"/>
        <v>-0.81020979020978956</v>
      </c>
    </row>
    <row r="152" spans="1:6" x14ac:dyDescent="0.3">
      <c r="A152" s="3">
        <v>42876</v>
      </c>
      <c r="B152" s="1">
        <v>18.89</v>
      </c>
      <c r="C152" s="110">
        <f t="shared" si="14"/>
        <v>13.20979020979021</v>
      </c>
      <c r="D152" s="2">
        <v>14.17</v>
      </c>
      <c r="E152" s="4">
        <f t="shared" si="15"/>
        <v>14.02</v>
      </c>
      <c r="F152" s="60">
        <f t="shared" si="16"/>
        <v>-0.81020979020978956</v>
      </c>
    </row>
    <row r="153" spans="1:6" x14ac:dyDescent="0.3">
      <c r="A153" s="3">
        <v>42877</v>
      </c>
      <c r="B153" s="1">
        <v>18.89</v>
      </c>
      <c r="C153" s="110">
        <f t="shared" si="14"/>
        <v>13.20979020979021</v>
      </c>
      <c r="D153" s="2">
        <v>14.27</v>
      </c>
      <c r="E153" s="4">
        <f t="shared" si="15"/>
        <v>14.12</v>
      </c>
      <c r="F153" s="60">
        <f t="shared" si="16"/>
        <v>-0.9102097902097892</v>
      </c>
    </row>
    <row r="154" spans="1:6" x14ac:dyDescent="0.3">
      <c r="A154" s="3">
        <v>42878</v>
      </c>
      <c r="B154" s="1">
        <v>18.89</v>
      </c>
      <c r="C154" s="110">
        <f t="shared" si="14"/>
        <v>13.20979020979021</v>
      </c>
      <c r="D154" s="2">
        <v>14.27</v>
      </c>
      <c r="E154" s="4">
        <f t="shared" si="15"/>
        <v>14.12</v>
      </c>
      <c r="F154" s="60">
        <f t="shared" si="16"/>
        <v>-0.9102097902097892</v>
      </c>
    </row>
    <row r="155" spans="1:6" x14ac:dyDescent="0.3">
      <c r="A155" s="3">
        <v>42879</v>
      </c>
      <c r="B155" s="1">
        <v>18.89</v>
      </c>
      <c r="C155" s="110">
        <f t="shared" si="14"/>
        <v>13.20979020979021</v>
      </c>
      <c r="D155" s="2">
        <v>14.17</v>
      </c>
      <c r="E155" s="4">
        <f t="shared" si="15"/>
        <v>14.02</v>
      </c>
      <c r="F155" s="60">
        <f t="shared" si="16"/>
        <v>-0.81020979020978956</v>
      </c>
    </row>
    <row r="156" spans="1:6" x14ac:dyDescent="0.3">
      <c r="A156" s="3">
        <v>42880</v>
      </c>
      <c r="B156" s="1">
        <v>18.89</v>
      </c>
      <c r="C156" s="110">
        <f t="shared" si="14"/>
        <v>13.20979020979021</v>
      </c>
      <c r="D156" s="2">
        <v>14.17</v>
      </c>
      <c r="E156" s="4">
        <f t="shared" si="15"/>
        <v>14.02</v>
      </c>
      <c r="F156" s="60">
        <f t="shared" si="16"/>
        <v>-0.81020979020978956</v>
      </c>
    </row>
    <row r="157" spans="1:6" x14ac:dyDescent="0.3">
      <c r="A157" s="3">
        <v>42881</v>
      </c>
      <c r="B157" s="1">
        <v>18.89</v>
      </c>
      <c r="C157" s="110">
        <f t="shared" si="14"/>
        <v>13.20979020979021</v>
      </c>
      <c r="D157" s="2">
        <v>14.17</v>
      </c>
      <c r="E157" s="4">
        <f t="shared" si="15"/>
        <v>14.02</v>
      </c>
      <c r="F157" s="60">
        <f t="shared" si="16"/>
        <v>-0.81020979020978956</v>
      </c>
    </row>
    <row r="158" spans="1:6" x14ac:dyDescent="0.3">
      <c r="A158" s="3">
        <v>42882</v>
      </c>
      <c r="B158" s="1">
        <v>18.89</v>
      </c>
      <c r="C158" s="110">
        <f t="shared" si="14"/>
        <v>13.20979020979021</v>
      </c>
      <c r="D158" s="2">
        <v>14.17</v>
      </c>
      <c r="E158" s="4">
        <f t="shared" si="15"/>
        <v>14.02</v>
      </c>
      <c r="F158" s="60">
        <f t="shared" si="16"/>
        <v>-0.81020979020978956</v>
      </c>
    </row>
    <row r="159" spans="1:6" x14ac:dyDescent="0.3">
      <c r="A159" s="3">
        <v>42883</v>
      </c>
      <c r="B159" s="1">
        <v>18.89</v>
      </c>
      <c r="C159" s="110">
        <f t="shared" si="14"/>
        <v>13.20979020979021</v>
      </c>
      <c r="D159" s="2">
        <v>14.17</v>
      </c>
      <c r="E159" s="4">
        <f t="shared" si="15"/>
        <v>14.02</v>
      </c>
      <c r="F159" s="60">
        <f t="shared" si="16"/>
        <v>-0.81020979020978956</v>
      </c>
    </row>
    <row r="160" spans="1:6" x14ac:dyDescent="0.3">
      <c r="A160" s="3">
        <v>42884</v>
      </c>
      <c r="B160" s="1">
        <v>18.89</v>
      </c>
      <c r="C160" s="110">
        <f t="shared" si="14"/>
        <v>13.20979020979021</v>
      </c>
      <c r="D160" s="2">
        <v>14.17</v>
      </c>
      <c r="E160" s="4">
        <f t="shared" si="15"/>
        <v>14.02</v>
      </c>
      <c r="F160" s="60">
        <f t="shared" si="16"/>
        <v>-0.81020979020978956</v>
      </c>
    </row>
    <row r="161" spans="1:6" x14ac:dyDescent="0.3">
      <c r="A161" s="3">
        <v>42885</v>
      </c>
      <c r="B161" s="1">
        <v>18.89</v>
      </c>
      <c r="C161" s="110">
        <f t="shared" si="14"/>
        <v>13.20979020979021</v>
      </c>
      <c r="D161" s="2">
        <v>14.17</v>
      </c>
      <c r="E161" s="4">
        <f t="shared" si="15"/>
        <v>14.02</v>
      </c>
      <c r="F161" s="60">
        <f t="shared" si="16"/>
        <v>-0.81020979020978956</v>
      </c>
    </row>
    <row r="162" spans="1:6" ht="13.5" thickBot="1" x14ac:dyDescent="0.35">
      <c r="A162" s="7">
        <v>42886</v>
      </c>
      <c r="B162" s="8">
        <v>18.89</v>
      </c>
      <c r="C162" s="111">
        <f t="shared" si="14"/>
        <v>13.20979020979021</v>
      </c>
      <c r="D162" s="9">
        <v>14.17</v>
      </c>
      <c r="E162" s="10">
        <f t="shared" si="15"/>
        <v>14.02</v>
      </c>
      <c r="F162" s="61">
        <f t="shared" si="16"/>
        <v>-0.81020979020978956</v>
      </c>
    </row>
    <row r="163" spans="1:6" x14ac:dyDescent="0.3">
      <c r="A163" s="5" t="s">
        <v>6</v>
      </c>
      <c r="B163" s="5">
        <f t="shared" ref="B163:E163" si="17">AVERAGE(B132:B162)</f>
        <v>18.88999999999999</v>
      </c>
      <c r="C163" s="6">
        <f t="shared" si="17"/>
        <v>13.209790209790201</v>
      </c>
      <c r="D163" s="6">
        <f t="shared" si="17"/>
        <v>14.092580645161293</v>
      </c>
      <c r="E163" s="6">
        <f t="shared" si="17"/>
        <v>13.942580645161284</v>
      </c>
      <c r="F163" s="62">
        <f t="shared" si="16"/>
        <v>-0.73279043537108279</v>
      </c>
    </row>
    <row r="164" spans="1:6" x14ac:dyDescent="0.3">
      <c r="F164" s="58"/>
    </row>
    <row r="165" spans="1:6" x14ac:dyDescent="0.3">
      <c r="A165" s="3">
        <v>42887</v>
      </c>
      <c r="B165" s="1">
        <v>18.89</v>
      </c>
      <c r="C165" s="110">
        <f t="shared" ref="C165:C194" si="18">B165/1.43</f>
        <v>13.20979020979021</v>
      </c>
      <c r="D165" s="12">
        <v>14.07</v>
      </c>
      <c r="E165" s="4">
        <f>D165-0.15</f>
        <v>13.92</v>
      </c>
      <c r="F165" s="60">
        <f t="shared" si="16"/>
        <v>-0.71020979020978992</v>
      </c>
    </row>
    <row r="166" spans="1:6" x14ac:dyDescent="0.3">
      <c r="A166" s="3">
        <v>42888</v>
      </c>
      <c r="B166" s="1">
        <v>18.89</v>
      </c>
      <c r="C166" s="110">
        <f t="shared" si="18"/>
        <v>13.20979020979021</v>
      </c>
      <c r="D166" s="12">
        <v>14.17</v>
      </c>
      <c r="E166" s="4">
        <f t="shared" ref="E166:E194" si="19">D166-0.15</f>
        <v>14.02</v>
      </c>
      <c r="F166" s="60">
        <f t="shared" si="16"/>
        <v>-0.81020979020978956</v>
      </c>
    </row>
    <row r="167" spans="1:6" x14ac:dyDescent="0.3">
      <c r="A167" s="3">
        <v>42889</v>
      </c>
      <c r="B167" s="1">
        <v>18.89</v>
      </c>
      <c r="C167" s="110">
        <f t="shared" si="18"/>
        <v>13.20979020979021</v>
      </c>
      <c r="D167" s="12">
        <v>14.17</v>
      </c>
      <c r="E167" s="4">
        <f t="shared" si="19"/>
        <v>14.02</v>
      </c>
      <c r="F167" s="60">
        <f t="shared" si="16"/>
        <v>-0.81020979020978956</v>
      </c>
    </row>
    <row r="168" spans="1:6" x14ac:dyDescent="0.3">
      <c r="A168" s="3">
        <v>42890</v>
      </c>
      <c r="B168" s="1">
        <v>18.89</v>
      </c>
      <c r="C168" s="110">
        <f t="shared" si="18"/>
        <v>13.20979020979021</v>
      </c>
      <c r="D168" s="12">
        <v>14.17</v>
      </c>
      <c r="E168" s="4">
        <f t="shared" si="19"/>
        <v>14.02</v>
      </c>
      <c r="F168" s="60">
        <f t="shared" si="16"/>
        <v>-0.81020979020978956</v>
      </c>
    </row>
    <row r="169" spans="1:6" x14ac:dyDescent="0.3">
      <c r="A169" s="3">
        <v>42891</v>
      </c>
      <c r="B169" s="1">
        <v>18.89</v>
      </c>
      <c r="C169" s="110">
        <f t="shared" si="18"/>
        <v>13.20979020979021</v>
      </c>
      <c r="D169" s="12">
        <v>14.07</v>
      </c>
      <c r="E169" s="4">
        <f t="shared" si="19"/>
        <v>13.92</v>
      </c>
      <c r="F169" s="60">
        <f t="shared" si="16"/>
        <v>-0.71020979020978992</v>
      </c>
    </row>
    <row r="170" spans="1:6" x14ac:dyDescent="0.3">
      <c r="A170" s="3">
        <v>42892</v>
      </c>
      <c r="B170" s="1">
        <v>18.89</v>
      </c>
      <c r="C170" s="110">
        <f t="shared" si="18"/>
        <v>13.20979020979021</v>
      </c>
      <c r="D170" s="12">
        <v>14.07</v>
      </c>
      <c r="E170" s="4">
        <f t="shared" si="19"/>
        <v>13.92</v>
      </c>
      <c r="F170" s="60">
        <f t="shared" si="16"/>
        <v>-0.71020979020978992</v>
      </c>
    </row>
    <row r="171" spans="1:6" x14ac:dyDescent="0.3">
      <c r="A171" s="3">
        <v>42893</v>
      </c>
      <c r="B171" s="1">
        <v>18.89</v>
      </c>
      <c r="C171" s="110">
        <f t="shared" si="18"/>
        <v>13.20979020979021</v>
      </c>
      <c r="D171" s="12">
        <v>14.07</v>
      </c>
      <c r="E171" s="4">
        <f t="shared" si="19"/>
        <v>13.92</v>
      </c>
      <c r="F171" s="60">
        <f t="shared" si="16"/>
        <v>-0.71020979020978992</v>
      </c>
    </row>
    <row r="172" spans="1:6" x14ac:dyDescent="0.3">
      <c r="A172" s="3">
        <v>42894</v>
      </c>
      <c r="B172" s="1">
        <v>18.89</v>
      </c>
      <c r="C172" s="110">
        <f t="shared" si="18"/>
        <v>13.20979020979021</v>
      </c>
      <c r="D172" s="12">
        <v>13.92</v>
      </c>
      <c r="E172" s="4">
        <f t="shared" si="19"/>
        <v>13.77</v>
      </c>
      <c r="F172" s="60">
        <f t="shared" si="16"/>
        <v>-0.56020979020978956</v>
      </c>
    </row>
    <row r="173" spans="1:6" x14ac:dyDescent="0.3">
      <c r="A173" s="3">
        <v>42895</v>
      </c>
      <c r="B173" s="1">
        <v>18.89</v>
      </c>
      <c r="C173" s="110">
        <f t="shared" si="18"/>
        <v>13.20979020979021</v>
      </c>
      <c r="D173" s="12">
        <v>13.92</v>
      </c>
      <c r="E173" s="4">
        <f t="shared" si="19"/>
        <v>13.77</v>
      </c>
      <c r="F173" s="60">
        <f t="shared" si="16"/>
        <v>-0.56020979020978956</v>
      </c>
    </row>
    <row r="174" spans="1:6" x14ac:dyDescent="0.3">
      <c r="A174" s="3">
        <v>42896</v>
      </c>
      <c r="B174" s="1">
        <v>18.89</v>
      </c>
      <c r="C174" s="110">
        <f t="shared" si="18"/>
        <v>13.20979020979021</v>
      </c>
      <c r="D174" s="12">
        <v>13.92</v>
      </c>
      <c r="E174" s="4">
        <f t="shared" si="19"/>
        <v>13.77</v>
      </c>
      <c r="F174" s="60">
        <f t="shared" si="16"/>
        <v>-0.56020979020978956</v>
      </c>
    </row>
    <row r="175" spans="1:6" x14ac:dyDescent="0.3">
      <c r="A175" s="3">
        <v>42897</v>
      </c>
      <c r="B175" s="1">
        <v>18.89</v>
      </c>
      <c r="C175" s="110">
        <f t="shared" si="18"/>
        <v>13.20979020979021</v>
      </c>
      <c r="D175" s="12">
        <v>13.92</v>
      </c>
      <c r="E175" s="4">
        <f t="shared" si="19"/>
        <v>13.77</v>
      </c>
      <c r="F175" s="60">
        <f t="shared" si="16"/>
        <v>-0.56020979020978956</v>
      </c>
    </row>
    <row r="176" spans="1:6" x14ac:dyDescent="0.3">
      <c r="A176" s="3">
        <v>42898</v>
      </c>
      <c r="B176" s="1">
        <v>18.89</v>
      </c>
      <c r="C176" s="110">
        <f t="shared" si="18"/>
        <v>13.20979020979021</v>
      </c>
      <c r="D176" s="12">
        <v>13.92</v>
      </c>
      <c r="E176" s="4">
        <f t="shared" si="19"/>
        <v>13.77</v>
      </c>
      <c r="F176" s="60">
        <f t="shared" si="16"/>
        <v>-0.56020979020978956</v>
      </c>
    </row>
    <row r="177" spans="1:6" x14ac:dyDescent="0.3">
      <c r="A177" s="3">
        <v>42899</v>
      </c>
      <c r="B177" s="1">
        <v>18.89</v>
      </c>
      <c r="C177" s="110">
        <f t="shared" si="18"/>
        <v>13.20979020979021</v>
      </c>
      <c r="D177" s="12">
        <v>13.82</v>
      </c>
      <c r="E177" s="4">
        <f t="shared" si="19"/>
        <v>13.67</v>
      </c>
      <c r="F177" s="60">
        <f t="shared" si="16"/>
        <v>-0.46020979020978992</v>
      </c>
    </row>
    <row r="178" spans="1:6" x14ac:dyDescent="0.3">
      <c r="A178" s="3">
        <v>42900</v>
      </c>
      <c r="B178" s="1">
        <v>18.89</v>
      </c>
      <c r="C178" s="110">
        <f t="shared" si="18"/>
        <v>13.20979020979021</v>
      </c>
      <c r="D178" s="12">
        <v>13.82</v>
      </c>
      <c r="E178" s="4">
        <f t="shared" si="19"/>
        <v>13.67</v>
      </c>
      <c r="F178" s="60">
        <f t="shared" si="16"/>
        <v>-0.46020979020978992</v>
      </c>
    </row>
    <row r="179" spans="1:6" x14ac:dyDescent="0.3">
      <c r="A179" s="3">
        <v>42901</v>
      </c>
      <c r="B179" s="1">
        <v>18.89</v>
      </c>
      <c r="C179" s="110">
        <f t="shared" si="18"/>
        <v>13.20979020979021</v>
      </c>
      <c r="D179" s="12">
        <v>13.67</v>
      </c>
      <c r="E179" s="4">
        <f t="shared" si="19"/>
        <v>13.52</v>
      </c>
      <c r="F179" s="60">
        <f t="shared" si="16"/>
        <v>-0.31020979020978956</v>
      </c>
    </row>
    <row r="180" spans="1:6" x14ac:dyDescent="0.3">
      <c r="A180" s="3">
        <v>42902</v>
      </c>
      <c r="B180" s="1">
        <v>18.89</v>
      </c>
      <c r="C180" s="110">
        <f t="shared" si="18"/>
        <v>13.20979020979021</v>
      </c>
      <c r="D180" s="12">
        <v>13.67</v>
      </c>
      <c r="E180" s="4">
        <f t="shared" si="19"/>
        <v>13.52</v>
      </c>
      <c r="F180" s="60">
        <f t="shared" si="16"/>
        <v>-0.31020979020978956</v>
      </c>
    </row>
    <row r="181" spans="1:6" x14ac:dyDescent="0.3">
      <c r="A181" s="3">
        <v>42903</v>
      </c>
      <c r="B181" s="1">
        <v>18.89</v>
      </c>
      <c r="C181" s="110">
        <f t="shared" si="18"/>
        <v>13.20979020979021</v>
      </c>
      <c r="D181" s="12">
        <v>13.67</v>
      </c>
      <c r="E181" s="4">
        <f t="shared" si="19"/>
        <v>13.52</v>
      </c>
      <c r="F181" s="60">
        <f t="shared" si="16"/>
        <v>-0.31020979020978956</v>
      </c>
    </row>
    <row r="182" spans="1:6" x14ac:dyDescent="0.3">
      <c r="A182" s="3">
        <v>42904</v>
      </c>
      <c r="B182" s="1">
        <v>18.89</v>
      </c>
      <c r="C182" s="110">
        <f t="shared" si="18"/>
        <v>13.20979020979021</v>
      </c>
      <c r="D182" s="12">
        <v>13.67</v>
      </c>
      <c r="E182" s="4">
        <f t="shared" si="19"/>
        <v>13.52</v>
      </c>
      <c r="F182" s="60">
        <f t="shared" si="16"/>
        <v>-0.31020979020978956</v>
      </c>
    </row>
    <row r="183" spans="1:6" x14ac:dyDescent="0.3">
      <c r="A183" s="3">
        <v>42905</v>
      </c>
      <c r="B183" s="1">
        <v>18.89</v>
      </c>
      <c r="C183" s="110">
        <f t="shared" si="18"/>
        <v>13.20979020979021</v>
      </c>
      <c r="D183" s="12">
        <v>13.67</v>
      </c>
      <c r="E183" s="4">
        <f t="shared" si="19"/>
        <v>13.52</v>
      </c>
      <c r="F183" s="60">
        <f t="shared" si="16"/>
        <v>-0.31020979020978956</v>
      </c>
    </row>
    <row r="184" spans="1:6" x14ac:dyDescent="0.3">
      <c r="A184" s="3">
        <v>42906</v>
      </c>
      <c r="B184" s="1">
        <v>18.89</v>
      </c>
      <c r="C184" s="110">
        <f t="shared" si="18"/>
        <v>13.20979020979021</v>
      </c>
      <c r="D184" s="12">
        <v>13.67</v>
      </c>
      <c r="E184" s="4">
        <f t="shared" si="19"/>
        <v>13.52</v>
      </c>
      <c r="F184" s="60">
        <f t="shared" si="16"/>
        <v>-0.31020979020978956</v>
      </c>
    </row>
    <row r="185" spans="1:6" x14ac:dyDescent="0.3">
      <c r="A185" s="3">
        <v>42907</v>
      </c>
      <c r="B185" s="1">
        <v>18.89</v>
      </c>
      <c r="C185" s="110">
        <f t="shared" si="18"/>
        <v>13.20979020979021</v>
      </c>
      <c r="D185" s="12">
        <v>13.57</v>
      </c>
      <c r="E185" s="4">
        <f t="shared" si="19"/>
        <v>13.42</v>
      </c>
      <c r="F185" s="60">
        <f t="shared" si="16"/>
        <v>-0.21020979020978992</v>
      </c>
    </row>
    <row r="186" spans="1:6" x14ac:dyDescent="0.3">
      <c r="A186" s="3">
        <v>42908</v>
      </c>
      <c r="B186" s="1">
        <v>18.89</v>
      </c>
      <c r="C186" s="110">
        <f t="shared" si="18"/>
        <v>13.20979020979021</v>
      </c>
      <c r="D186" s="12">
        <v>13.57</v>
      </c>
      <c r="E186" s="4">
        <f t="shared" si="19"/>
        <v>13.42</v>
      </c>
      <c r="F186" s="60">
        <f t="shared" si="16"/>
        <v>-0.21020979020978992</v>
      </c>
    </row>
    <row r="187" spans="1:6" x14ac:dyDescent="0.3">
      <c r="A187" s="3">
        <v>42909</v>
      </c>
      <c r="B187" s="1">
        <v>18.89</v>
      </c>
      <c r="C187" s="110">
        <f t="shared" si="18"/>
        <v>13.20979020979021</v>
      </c>
      <c r="D187" s="12">
        <v>13.57</v>
      </c>
      <c r="E187" s="4">
        <f t="shared" si="19"/>
        <v>13.42</v>
      </c>
      <c r="F187" s="60">
        <f t="shared" si="16"/>
        <v>-0.21020979020978992</v>
      </c>
    </row>
    <row r="188" spans="1:6" x14ac:dyDescent="0.3">
      <c r="A188" s="3">
        <v>42910</v>
      </c>
      <c r="B188" s="1">
        <v>18.89</v>
      </c>
      <c r="C188" s="110">
        <f t="shared" si="18"/>
        <v>13.20979020979021</v>
      </c>
      <c r="D188" s="12">
        <v>13.57</v>
      </c>
      <c r="E188" s="4">
        <f t="shared" si="19"/>
        <v>13.42</v>
      </c>
      <c r="F188" s="60">
        <f t="shared" si="16"/>
        <v>-0.21020979020978992</v>
      </c>
    </row>
    <row r="189" spans="1:6" x14ac:dyDescent="0.3">
      <c r="A189" s="3">
        <v>42911</v>
      </c>
      <c r="B189" s="1">
        <v>18.89</v>
      </c>
      <c r="C189" s="110">
        <f t="shared" si="18"/>
        <v>13.20979020979021</v>
      </c>
      <c r="D189" s="12">
        <v>13.57</v>
      </c>
      <c r="E189" s="4">
        <f t="shared" si="19"/>
        <v>13.42</v>
      </c>
      <c r="F189" s="60">
        <f t="shared" si="16"/>
        <v>-0.21020979020978992</v>
      </c>
    </row>
    <row r="190" spans="1:6" x14ac:dyDescent="0.3">
      <c r="A190" s="3">
        <v>42912</v>
      </c>
      <c r="B190" s="1">
        <v>18.89</v>
      </c>
      <c r="C190" s="110">
        <f t="shared" si="18"/>
        <v>13.20979020979021</v>
      </c>
      <c r="D190" s="12">
        <v>13.72</v>
      </c>
      <c r="E190" s="4">
        <f t="shared" si="19"/>
        <v>13.57</v>
      </c>
      <c r="F190" s="60">
        <f t="shared" si="16"/>
        <v>-0.36020979020979027</v>
      </c>
    </row>
    <row r="191" spans="1:6" x14ac:dyDescent="0.3">
      <c r="A191" s="3">
        <v>42913</v>
      </c>
      <c r="B191" s="1">
        <v>18.89</v>
      </c>
      <c r="C191" s="110">
        <f t="shared" si="18"/>
        <v>13.20979020979021</v>
      </c>
      <c r="D191" s="12">
        <v>13.72</v>
      </c>
      <c r="E191" s="4">
        <f t="shared" si="19"/>
        <v>13.57</v>
      </c>
      <c r="F191" s="60">
        <f t="shared" si="16"/>
        <v>-0.36020979020979027</v>
      </c>
    </row>
    <row r="192" spans="1:6" x14ac:dyDescent="0.3">
      <c r="A192" s="3">
        <v>42914</v>
      </c>
      <c r="B192" s="1">
        <v>18.89</v>
      </c>
      <c r="C192" s="110">
        <f t="shared" si="18"/>
        <v>13.20979020979021</v>
      </c>
      <c r="D192" s="12">
        <v>13.72</v>
      </c>
      <c r="E192" s="4">
        <f t="shared" si="19"/>
        <v>13.57</v>
      </c>
      <c r="F192" s="60">
        <f t="shared" si="16"/>
        <v>-0.36020979020979027</v>
      </c>
    </row>
    <row r="193" spans="1:6" x14ac:dyDescent="0.3">
      <c r="A193" s="3">
        <v>42915</v>
      </c>
      <c r="B193" s="1">
        <v>18.89</v>
      </c>
      <c r="C193" s="110">
        <f t="shared" si="18"/>
        <v>13.20979020979021</v>
      </c>
      <c r="D193" s="12">
        <v>13.82</v>
      </c>
      <c r="E193" s="4">
        <f t="shared" si="19"/>
        <v>13.67</v>
      </c>
      <c r="F193" s="60">
        <f t="shared" si="16"/>
        <v>-0.46020979020978992</v>
      </c>
    </row>
    <row r="194" spans="1:6" ht="13.5" thickBot="1" x14ac:dyDescent="0.35">
      <c r="A194" s="7">
        <v>42916</v>
      </c>
      <c r="B194" s="8">
        <v>18.89</v>
      </c>
      <c r="C194" s="111">
        <f t="shared" si="18"/>
        <v>13.20979020979021</v>
      </c>
      <c r="D194" s="13">
        <v>13.82</v>
      </c>
      <c r="E194" s="10">
        <f t="shared" si="19"/>
        <v>13.67</v>
      </c>
      <c r="F194" s="61">
        <f t="shared" si="16"/>
        <v>-0.46020979020978992</v>
      </c>
    </row>
    <row r="195" spans="1:6" x14ac:dyDescent="0.3">
      <c r="A195" s="5" t="s">
        <v>7</v>
      </c>
      <c r="B195" s="5">
        <f t="shared" ref="B195:E195" si="20">AVERAGE(B165:B194)</f>
        <v>18.88999999999999</v>
      </c>
      <c r="C195" s="6">
        <f t="shared" si="20"/>
        <v>13.209790209790203</v>
      </c>
      <c r="D195" s="6">
        <f t="shared" si="20"/>
        <v>13.823333333333331</v>
      </c>
      <c r="E195" s="6">
        <f t="shared" si="20"/>
        <v>13.673333333333337</v>
      </c>
      <c r="F195" s="62">
        <f t="shared" si="16"/>
        <v>-0.46354312354313443</v>
      </c>
    </row>
    <row r="196" spans="1:6" x14ac:dyDescent="0.3">
      <c r="F196" s="58"/>
    </row>
    <row r="197" spans="1:6" x14ac:dyDescent="0.3">
      <c r="A197" s="3">
        <v>42917</v>
      </c>
      <c r="B197" s="1">
        <v>18.89</v>
      </c>
      <c r="C197" s="110">
        <f t="shared" ref="C197:C227" si="21">B197/1.43</f>
        <v>13.20979020979021</v>
      </c>
      <c r="D197" s="2">
        <v>13.82</v>
      </c>
      <c r="E197" s="4">
        <f>D197-0.15</f>
        <v>13.67</v>
      </c>
      <c r="F197" s="60">
        <f t="shared" ref="F197:F260" si="22">C197-E197</f>
        <v>-0.46020979020978992</v>
      </c>
    </row>
    <row r="198" spans="1:6" x14ac:dyDescent="0.3">
      <c r="A198" s="3">
        <v>42918</v>
      </c>
      <c r="B198" s="1">
        <v>18.89</v>
      </c>
      <c r="C198" s="110">
        <f t="shared" si="21"/>
        <v>13.20979020979021</v>
      </c>
      <c r="D198" s="2">
        <v>13.82</v>
      </c>
      <c r="E198" s="4">
        <f t="shared" ref="E198:E227" si="23">D198-0.15</f>
        <v>13.67</v>
      </c>
      <c r="F198" s="60">
        <f t="shared" si="22"/>
        <v>-0.46020979020978992</v>
      </c>
    </row>
    <row r="199" spans="1:6" x14ac:dyDescent="0.3">
      <c r="A199" s="3">
        <v>42919</v>
      </c>
      <c r="B199" s="1">
        <v>18.89</v>
      </c>
      <c r="C199" s="110">
        <f t="shared" si="21"/>
        <v>13.20979020979021</v>
      </c>
      <c r="D199" s="2">
        <v>13.82</v>
      </c>
      <c r="E199" s="4">
        <f t="shared" si="23"/>
        <v>13.67</v>
      </c>
      <c r="F199" s="60">
        <f t="shared" si="22"/>
        <v>-0.46020979020978992</v>
      </c>
    </row>
    <row r="200" spans="1:6" x14ac:dyDescent="0.3">
      <c r="A200" s="3">
        <v>42920</v>
      </c>
      <c r="B200" s="1">
        <v>18.89</v>
      </c>
      <c r="C200" s="110">
        <f t="shared" si="21"/>
        <v>13.20979020979021</v>
      </c>
      <c r="D200" s="2">
        <v>13.92</v>
      </c>
      <c r="E200" s="4">
        <f t="shared" si="23"/>
        <v>13.77</v>
      </c>
      <c r="F200" s="60">
        <f t="shared" si="22"/>
        <v>-0.56020979020978956</v>
      </c>
    </row>
    <row r="201" spans="1:6" x14ac:dyDescent="0.3">
      <c r="A201" s="3">
        <v>42921</v>
      </c>
      <c r="B201" s="1">
        <v>18.89</v>
      </c>
      <c r="C201" s="110">
        <f t="shared" si="21"/>
        <v>13.20979020979021</v>
      </c>
      <c r="D201" s="2">
        <v>13.92</v>
      </c>
      <c r="E201" s="4">
        <f t="shared" si="23"/>
        <v>13.77</v>
      </c>
      <c r="F201" s="60">
        <f t="shared" si="22"/>
        <v>-0.56020979020978956</v>
      </c>
    </row>
    <row r="202" spans="1:6" x14ac:dyDescent="0.3">
      <c r="A202" s="3">
        <v>42922</v>
      </c>
      <c r="B202" s="1">
        <v>18.89</v>
      </c>
      <c r="C202" s="110">
        <f t="shared" si="21"/>
        <v>13.20979020979021</v>
      </c>
      <c r="D202" s="2">
        <v>13.77</v>
      </c>
      <c r="E202" s="4">
        <f t="shared" si="23"/>
        <v>13.62</v>
      </c>
      <c r="F202" s="60">
        <f t="shared" si="22"/>
        <v>-0.4102097902097892</v>
      </c>
    </row>
    <row r="203" spans="1:6" x14ac:dyDescent="0.3">
      <c r="A203" s="3">
        <v>42923</v>
      </c>
      <c r="B203" s="1">
        <v>18.89</v>
      </c>
      <c r="C203" s="110">
        <f t="shared" si="21"/>
        <v>13.20979020979021</v>
      </c>
      <c r="D203" s="2">
        <v>13.77</v>
      </c>
      <c r="E203" s="4">
        <f t="shared" si="23"/>
        <v>13.62</v>
      </c>
      <c r="F203" s="60">
        <f t="shared" si="22"/>
        <v>-0.4102097902097892</v>
      </c>
    </row>
    <row r="204" spans="1:6" x14ac:dyDescent="0.3">
      <c r="A204" s="3">
        <v>42924</v>
      </c>
      <c r="B204" s="1">
        <v>18.89</v>
      </c>
      <c r="C204" s="110">
        <f t="shared" si="21"/>
        <v>13.20979020979021</v>
      </c>
      <c r="D204" s="2">
        <v>13.77</v>
      </c>
      <c r="E204" s="4">
        <f t="shared" si="23"/>
        <v>13.62</v>
      </c>
      <c r="F204" s="60">
        <f t="shared" si="22"/>
        <v>-0.4102097902097892</v>
      </c>
    </row>
    <row r="205" spans="1:6" x14ac:dyDescent="0.3">
      <c r="A205" s="3">
        <v>42925</v>
      </c>
      <c r="B205" s="1">
        <v>18.89</v>
      </c>
      <c r="C205" s="110">
        <f t="shared" si="21"/>
        <v>13.20979020979021</v>
      </c>
      <c r="D205" s="2">
        <v>13.77</v>
      </c>
      <c r="E205" s="4">
        <f t="shared" si="23"/>
        <v>13.62</v>
      </c>
      <c r="F205" s="60">
        <f t="shared" si="22"/>
        <v>-0.4102097902097892</v>
      </c>
    </row>
    <row r="206" spans="1:6" x14ac:dyDescent="0.3">
      <c r="A206" s="3">
        <v>42926</v>
      </c>
      <c r="B206" s="1">
        <v>18.89</v>
      </c>
      <c r="C206" s="110">
        <f t="shared" si="21"/>
        <v>13.20979020979021</v>
      </c>
      <c r="D206" s="2">
        <v>13.67</v>
      </c>
      <c r="E206" s="4">
        <f t="shared" si="23"/>
        <v>13.52</v>
      </c>
      <c r="F206" s="60">
        <f t="shared" si="22"/>
        <v>-0.31020979020978956</v>
      </c>
    </row>
    <row r="207" spans="1:6" x14ac:dyDescent="0.3">
      <c r="A207" s="3">
        <v>42927</v>
      </c>
      <c r="B207" s="1">
        <v>18.89</v>
      </c>
      <c r="C207" s="110">
        <f t="shared" si="21"/>
        <v>13.20979020979021</v>
      </c>
      <c r="D207" s="2">
        <v>13.67</v>
      </c>
      <c r="E207" s="4">
        <f t="shared" si="23"/>
        <v>13.52</v>
      </c>
      <c r="F207" s="60">
        <f t="shared" si="22"/>
        <v>-0.31020979020978956</v>
      </c>
    </row>
    <row r="208" spans="1:6" x14ac:dyDescent="0.3">
      <c r="A208" s="3">
        <v>42928</v>
      </c>
      <c r="B208" s="1">
        <v>18.89</v>
      </c>
      <c r="C208" s="110">
        <f t="shared" si="21"/>
        <v>13.20979020979021</v>
      </c>
      <c r="D208" s="2">
        <v>13.67</v>
      </c>
      <c r="E208" s="4">
        <f t="shared" si="23"/>
        <v>13.52</v>
      </c>
      <c r="F208" s="60">
        <f t="shared" si="22"/>
        <v>-0.31020979020978956</v>
      </c>
    </row>
    <row r="209" spans="1:6" x14ac:dyDescent="0.3">
      <c r="A209" s="3">
        <v>42929</v>
      </c>
      <c r="B209" s="1">
        <v>18.89</v>
      </c>
      <c r="C209" s="110">
        <f t="shared" si="21"/>
        <v>13.20979020979021</v>
      </c>
      <c r="D209" s="2">
        <v>13.67</v>
      </c>
      <c r="E209" s="4">
        <f t="shared" si="23"/>
        <v>13.52</v>
      </c>
      <c r="F209" s="60">
        <f t="shared" si="22"/>
        <v>-0.31020979020978956</v>
      </c>
    </row>
    <row r="210" spans="1:6" x14ac:dyDescent="0.3">
      <c r="A210" s="3">
        <v>42930</v>
      </c>
      <c r="B210" s="1">
        <v>18.89</v>
      </c>
      <c r="C210" s="110">
        <f t="shared" si="21"/>
        <v>13.20979020979021</v>
      </c>
      <c r="D210" s="2">
        <v>13.77</v>
      </c>
      <c r="E210" s="4">
        <f t="shared" si="23"/>
        <v>13.62</v>
      </c>
      <c r="F210" s="60">
        <f t="shared" si="22"/>
        <v>-0.4102097902097892</v>
      </c>
    </row>
    <row r="211" spans="1:6" x14ac:dyDescent="0.3">
      <c r="A211" s="3">
        <v>42931</v>
      </c>
      <c r="B211" s="1">
        <v>18.89</v>
      </c>
      <c r="C211" s="110">
        <f t="shared" si="21"/>
        <v>13.20979020979021</v>
      </c>
      <c r="D211" s="2">
        <v>13.77</v>
      </c>
      <c r="E211" s="4">
        <f t="shared" si="23"/>
        <v>13.62</v>
      </c>
      <c r="F211" s="60">
        <f t="shared" si="22"/>
        <v>-0.4102097902097892</v>
      </c>
    </row>
    <row r="212" spans="1:6" x14ac:dyDescent="0.3">
      <c r="A212" s="3">
        <v>42932</v>
      </c>
      <c r="B212" s="1">
        <v>18.89</v>
      </c>
      <c r="C212" s="110">
        <f t="shared" si="21"/>
        <v>13.20979020979021</v>
      </c>
      <c r="D212" s="2">
        <v>13.77</v>
      </c>
      <c r="E212" s="4">
        <f t="shared" si="23"/>
        <v>13.62</v>
      </c>
      <c r="F212" s="60">
        <f t="shared" si="22"/>
        <v>-0.4102097902097892</v>
      </c>
    </row>
    <row r="213" spans="1:6" x14ac:dyDescent="0.3">
      <c r="A213" s="3">
        <v>42933</v>
      </c>
      <c r="B213" s="1">
        <v>18.89</v>
      </c>
      <c r="C213" s="110">
        <f t="shared" si="21"/>
        <v>13.20979020979021</v>
      </c>
      <c r="D213" s="2">
        <v>13.77</v>
      </c>
      <c r="E213" s="4">
        <f t="shared" si="23"/>
        <v>13.62</v>
      </c>
      <c r="F213" s="60">
        <f t="shared" si="22"/>
        <v>-0.4102097902097892</v>
      </c>
    </row>
    <row r="214" spans="1:6" x14ac:dyDescent="0.3">
      <c r="A214" s="3">
        <v>42934</v>
      </c>
      <c r="B214" s="1">
        <v>18.89</v>
      </c>
      <c r="C214" s="110">
        <f t="shared" si="21"/>
        <v>13.20979020979021</v>
      </c>
      <c r="D214" s="2">
        <v>13.77</v>
      </c>
      <c r="E214" s="4">
        <f t="shared" si="23"/>
        <v>13.62</v>
      </c>
      <c r="F214" s="60">
        <f t="shared" si="22"/>
        <v>-0.4102097902097892</v>
      </c>
    </row>
    <row r="215" spans="1:6" x14ac:dyDescent="0.3">
      <c r="A215" s="3">
        <v>42935</v>
      </c>
      <c r="B215" s="1">
        <v>18.89</v>
      </c>
      <c r="C215" s="110">
        <f t="shared" si="21"/>
        <v>13.20979020979021</v>
      </c>
      <c r="D215" s="2">
        <v>13.77</v>
      </c>
      <c r="E215" s="4">
        <f t="shared" si="23"/>
        <v>13.62</v>
      </c>
      <c r="F215" s="60">
        <f t="shared" si="22"/>
        <v>-0.4102097902097892</v>
      </c>
    </row>
    <row r="216" spans="1:6" x14ac:dyDescent="0.3">
      <c r="A216" s="3">
        <v>42936</v>
      </c>
      <c r="B216" s="1">
        <v>18.89</v>
      </c>
      <c r="C216" s="110">
        <f t="shared" si="21"/>
        <v>13.20979020979021</v>
      </c>
      <c r="D216" s="2">
        <v>13.87</v>
      </c>
      <c r="E216" s="4">
        <f t="shared" si="23"/>
        <v>13.719999999999999</v>
      </c>
      <c r="F216" s="60">
        <f t="shared" si="22"/>
        <v>-0.51020979020978885</v>
      </c>
    </row>
    <row r="217" spans="1:6" x14ac:dyDescent="0.3">
      <c r="A217" s="3">
        <v>42937</v>
      </c>
      <c r="B217" s="1">
        <v>18.89</v>
      </c>
      <c r="C217" s="110">
        <f t="shared" si="21"/>
        <v>13.20979020979021</v>
      </c>
      <c r="D217" s="2">
        <v>13.87</v>
      </c>
      <c r="E217" s="4">
        <f t="shared" si="23"/>
        <v>13.719999999999999</v>
      </c>
      <c r="F217" s="60">
        <f t="shared" si="22"/>
        <v>-0.51020979020978885</v>
      </c>
    </row>
    <row r="218" spans="1:6" x14ac:dyDescent="0.3">
      <c r="A218" s="3">
        <v>42938</v>
      </c>
      <c r="B218" s="1">
        <v>18.89</v>
      </c>
      <c r="C218" s="110">
        <f t="shared" si="21"/>
        <v>13.20979020979021</v>
      </c>
      <c r="D218" s="2">
        <v>13.87</v>
      </c>
      <c r="E218" s="4">
        <f t="shared" si="23"/>
        <v>13.719999999999999</v>
      </c>
      <c r="F218" s="60">
        <f t="shared" si="22"/>
        <v>-0.51020979020978885</v>
      </c>
    </row>
    <row r="219" spans="1:6" x14ac:dyDescent="0.3">
      <c r="A219" s="3">
        <v>42939</v>
      </c>
      <c r="B219" s="1">
        <v>18.89</v>
      </c>
      <c r="C219" s="110">
        <f t="shared" si="21"/>
        <v>13.20979020979021</v>
      </c>
      <c r="D219" s="2">
        <v>13.87</v>
      </c>
      <c r="E219" s="4">
        <f t="shared" si="23"/>
        <v>13.719999999999999</v>
      </c>
      <c r="F219" s="60">
        <f t="shared" si="22"/>
        <v>-0.51020979020978885</v>
      </c>
    </row>
    <row r="220" spans="1:6" x14ac:dyDescent="0.3">
      <c r="A220" s="3">
        <v>42940</v>
      </c>
      <c r="B220" s="1">
        <v>18.89</v>
      </c>
      <c r="C220" s="110">
        <f t="shared" si="21"/>
        <v>13.20979020979021</v>
      </c>
      <c r="D220" s="2">
        <v>13.77</v>
      </c>
      <c r="E220" s="4">
        <f t="shared" si="23"/>
        <v>13.62</v>
      </c>
      <c r="F220" s="60">
        <f t="shared" si="22"/>
        <v>-0.4102097902097892</v>
      </c>
    </row>
    <row r="221" spans="1:6" x14ac:dyDescent="0.3">
      <c r="A221" s="3">
        <v>42941</v>
      </c>
      <c r="B221" s="1">
        <v>18.89</v>
      </c>
      <c r="C221" s="110">
        <f t="shared" si="21"/>
        <v>13.20979020979021</v>
      </c>
      <c r="D221" s="2">
        <v>13.77</v>
      </c>
      <c r="E221" s="4">
        <f t="shared" si="23"/>
        <v>13.62</v>
      </c>
      <c r="F221" s="60">
        <f t="shared" si="22"/>
        <v>-0.4102097902097892</v>
      </c>
    </row>
    <row r="222" spans="1:6" x14ac:dyDescent="0.3">
      <c r="A222" s="3">
        <v>42942</v>
      </c>
      <c r="B222" s="1">
        <v>18.89</v>
      </c>
      <c r="C222" s="110">
        <f t="shared" si="21"/>
        <v>13.20979020979021</v>
      </c>
      <c r="D222" s="2">
        <v>13.77</v>
      </c>
      <c r="E222" s="4">
        <f t="shared" si="23"/>
        <v>13.62</v>
      </c>
      <c r="F222" s="60">
        <f t="shared" si="22"/>
        <v>-0.4102097902097892</v>
      </c>
    </row>
    <row r="223" spans="1:6" x14ac:dyDescent="0.3">
      <c r="A223" s="3">
        <v>42943</v>
      </c>
      <c r="B223" s="1">
        <v>18.89</v>
      </c>
      <c r="C223" s="110">
        <f t="shared" si="21"/>
        <v>13.20979020979021</v>
      </c>
      <c r="D223" s="2">
        <v>13.77</v>
      </c>
      <c r="E223" s="4">
        <f t="shared" si="23"/>
        <v>13.62</v>
      </c>
      <c r="F223" s="60">
        <f t="shared" si="22"/>
        <v>-0.4102097902097892</v>
      </c>
    </row>
    <row r="224" spans="1:6" x14ac:dyDescent="0.3">
      <c r="A224" s="3">
        <v>42944</v>
      </c>
      <c r="B224" s="1">
        <v>18.89</v>
      </c>
      <c r="C224" s="110">
        <f t="shared" si="21"/>
        <v>13.20979020979021</v>
      </c>
      <c r="D224" s="2">
        <v>13.77</v>
      </c>
      <c r="E224" s="4">
        <f t="shared" si="23"/>
        <v>13.62</v>
      </c>
      <c r="F224" s="60">
        <f t="shared" si="22"/>
        <v>-0.4102097902097892</v>
      </c>
    </row>
    <row r="225" spans="1:9" x14ac:dyDescent="0.3">
      <c r="A225" s="3">
        <v>42945</v>
      </c>
      <c r="B225" s="1">
        <v>18.89</v>
      </c>
      <c r="C225" s="110">
        <f t="shared" si="21"/>
        <v>13.20979020979021</v>
      </c>
      <c r="D225" s="2">
        <v>13.77</v>
      </c>
      <c r="E225" s="4">
        <f t="shared" si="23"/>
        <v>13.62</v>
      </c>
      <c r="F225" s="60">
        <f t="shared" si="22"/>
        <v>-0.4102097902097892</v>
      </c>
    </row>
    <row r="226" spans="1:9" x14ac:dyDescent="0.3">
      <c r="A226" s="3">
        <v>42946</v>
      </c>
      <c r="B226" s="1">
        <v>18.89</v>
      </c>
      <c r="C226" s="110">
        <f t="shared" si="21"/>
        <v>13.20979020979021</v>
      </c>
      <c r="D226" s="2">
        <v>13.77</v>
      </c>
      <c r="E226" s="4">
        <f t="shared" si="23"/>
        <v>13.62</v>
      </c>
      <c r="F226" s="60">
        <f t="shared" si="22"/>
        <v>-0.4102097902097892</v>
      </c>
    </row>
    <row r="227" spans="1:9" ht="13.5" thickBot="1" x14ac:dyDescent="0.35">
      <c r="A227" s="7">
        <v>42947</v>
      </c>
      <c r="B227" s="8">
        <v>18.89</v>
      </c>
      <c r="C227" s="111">
        <f t="shared" si="21"/>
        <v>13.20979020979021</v>
      </c>
      <c r="D227" s="9">
        <v>13.87</v>
      </c>
      <c r="E227" s="10">
        <f t="shared" si="23"/>
        <v>13.719999999999999</v>
      </c>
      <c r="F227" s="61">
        <f t="shared" si="22"/>
        <v>-0.51020979020978885</v>
      </c>
    </row>
    <row r="228" spans="1:9" x14ac:dyDescent="0.3">
      <c r="A228" s="5" t="s">
        <v>8</v>
      </c>
      <c r="B228" s="5">
        <f t="shared" ref="B228:E228" si="24">AVERAGE(B197:B227)</f>
        <v>18.88999999999999</v>
      </c>
      <c r="C228" s="6">
        <f t="shared" si="24"/>
        <v>13.209790209790201</v>
      </c>
      <c r="D228" s="6">
        <f t="shared" si="24"/>
        <v>13.787741935483869</v>
      </c>
      <c r="E228" s="6">
        <f t="shared" si="24"/>
        <v>13.637741935483877</v>
      </c>
      <c r="F228" s="62">
        <f t="shared" si="22"/>
        <v>-0.42795172569367601</v>
      </c>
    </row>
    <row r="229" spans="1:9" x14ac:dyDescent="0.3">
      <c r="F229" s="58"/>
    </row>
    <row r="230" spans="1:9" x14ac:dyDescent="0.3">
      <c r="A230" s="3">
        <v>42948</v>
      </c>
      <c r="B230" s="1">
        <v>18.89</v>
      </c>
      <c r="C230" s="110">
        <f t="shared" ref="C230:C260" si="25">B230/1.43</f>
        <v>13.20979020979021</v>
      </c>
      <c r="D230" s="1">
        <v>13.87</v>
      </c>
      <c r="E230" s="1">
        <f>D230-0.15</f>
        <v>13.719999999999999</v>
      </c>
      <c r="F230" s="60">
        <f t="shared" si="22"/>
        <v>-0.51020979020978885</v>
      </c>
    </row>
    <row r="231" spans="1:9" x14ac:dyDescent="0.3">
      <c r="A231" s="3">
        <v>42949</v>
      </c>
      <c r="B231" s="1">
        <v>18.89</v>
      </c>
      <c r="C231" s="110">
        <f t="shared" si="25"/>
        <v>13.20979020979021</v>
      </c>
      <c r="D231" s="1">
        <v>13.87</v>
      </c>
      <c r="E231" s="1">
        <f t="shared" ref="E231:E260" si="26">D231-0.15</f>
        <v>13.719999999999999</v>
      </c>
      <c r="F231" s="60">
        <f t="shared" si="22"/>
        <v>-0.51020979020978885</v>
      </c>
    </row>
    <row r="232" spans="1:9" x14ac:dyDescent="0.3">
      <c r="A232" s="3">
        <v>42950</v>
      </c>
      <c r="B232" s="1">
        <v>18.89</v>
      </c>
      <c r="C232" s="110">
        <f t="shared" si="25"/>
        <v>13.20979020979021</v>
      </c>
      <c r="D232" s="2">
        <v>13.87</v>
      </c>
      <c r="E232" s="1">
        <f t="shared" si="26"/>
        <v>13.719999999999999</v>
      </c>
      <c r="F232" s="60">
        <f t="shared" si="22"/>
        <v>-0.51020979020978885</v>
      </c>
      <c r="H232" s="68"/>
      <c r="I232" s="68"/>
    </row>
    <row r="233" spans="1:9" x14ac:dyDescent="0.3">
      <c r="A233" s="3">
        <v>42951</v>
      </c>
      <c r="B233" s="1">
        <v>18.89</v>
      </c>
      <c r="C233" s="110">
        <f t="shared" si="25"/>
        <v>13.20979020979021</v>
      </c>
      <c r="D233" s="2">
        <v>13.97</v>
      </c>
      <c r="E233" s="1">
        <f t="shared" si="26"/>
        <v>13.82</v>
      </c>
      <c r="F233" s="60">
        <f t="shared" si="22"/>
        <v>-0.61020979020979027</v>
      </c>
      <c r="H233" s="68"/>
      <c r="I233" s="68"/>
    </row>
    <row r="234" spans="1:9" x14ac:dyDescent="0.3">
      <c r="A234" s="3">
        <v>42952</v>
      </c>
      <c r="B234" s="1">
        <v>18.89</v>
      </c>
      <c r="C234" s="110">
        <f t="shared" si="25"/>
        <v>13.20979020979021</v>
      </c>
      <c r="D234" s="2">
        <v>13.97</v>
      </c>
      <c r="E234" s="1">
        <f t="shared" si="26"/>
        <v>13.82</v>
      </c>
      <c r="F234" s="60">
        <f t="shared" si="22"/>
        <v>-0.61020979020979027</v>
      </c>
      <c r="H234" s="68"/>
      <c r="I234" s="68"/>
    </row>
    <row r="235" spans="1:9" x14ac:dyDescent="0.3">
      <c r="A235" s="3">
        <v>42953</v>
      </c>
      <c r="B235" s="1">
        <v>18.89</v>
      </c>
      <c r="C235" s="110">
        <f t="shared" si="25"/>
        <v>13.20979020979021</v>
      </c>
      <c r="D235" s="2">
        <v>13.97</v>
      </c>
      <c r="E235" s="1">
        <f t="shared" si="26"/>
        <v>13.82</v>
      </c>
      <c r="F235" s="60">
        <f t="shared" si="22"/>
        <v>-0.61020979020979027</v>
      </c>
      <c r="H235" s="68"/>
      <c r="I235" s="68"/>
    </row>
    <row r="236" spans="1:9" x14ac:dyDescent="0.3">
      <c r="A236" s="3">
        <v>42954</v>
      </c>
      <c r="B236" s="1">
        <v>18.89</v>
      </c>
      <c r="C236" s="110">
        <f t="shared" si="25"/>
        <v>13.20979020979021</v>
      </c>
      <c r="D236" s="2">
        <v>13.97</v>
      </c>
      <c r="E236" s="1">
        <f t="shared" si="26"/>
        <v>13.82</v>
      </c>
      <c r="F236" s="60">
        <f t="shared" si="22"/>
        <v>-0.61020979020979027</v>
      </c>
      <c r="H236" s="68"/>
      <c r="I236" s="68"/>
    </row>
    <row r="237" spans="1:9" x14ac:dyDescent="0.3">
      <c r="A237" s="3">
        <v>42955</v>
      </c>
      <c r="B237" s="1">
        <v>18.89</v>
      </c>
      <c r="C237" s="110">
        <f t="shared" si="25"/>
        <v>13.20979020979021</v>
      </c>
      <c r="D237" s="2">
        <v>13.97</v>
      </c>
      <c r="E237" s="1">
        <f t="shared" si="26"/>
        <v>13.82</v>
      </c>
      <c r="F237" s="60">
        <f t="shared" si="22"/>
        <v>-0.61020979020979027</v>
      </c>
      <c r="H237" s="68"/>
      <c r="I237" s="68"/>
    </row>
    <row r="238" spans="1:9" x14ac:dyDescent="0.3">
      <c r="A238" s="3">
        <v>42956</v>
      </c>
      <c r="B238" s="1">
        <v>18.89</v>
      </c>
      <c r="C238" s="110">
        <f t="shared" si="25"/>
        <v>13.20979020979021</v>
      </c>
      <c r="D238" s="2">
        <v>13.97</v>
      </c>
      <c r="E238" s="1">
        <f t="shared" si="26"/>
        <v>13.82</v>
      </c>
      <c r="F238" s="60">
        <f t="shared" si="22"/>
        <v>-0.61020979020979027</v>
      </c>
      <c r="H238" s="68"/>
      <c r="I238" s="68"/>
    </row>
    <row r="239" spans="1:9" x14ac:dyDescent="0.3">
      <c r="A239" s="3">
        <v>42957</v>
      </c>
      <c r="B239" s="1">
        <v>18.89</v>
      </c>
      <c r="C239" s="110">
        <f t="shared" si="25"/>
        <v>13.20979020979021</v>
      </c>
      <c r="D239" s="2">
        <v>13.97</v>
      </c>
      <c r="E239" s="1">
        <f t="shared" si="26"/>
        <v>13.82</v>
      </c>
      <c r="F239" s="60">
        <f t="shared" si="22"/>
        <v>-0.61020979020979027</v>
      </c>
      <c r="H239" s="68"/>
      <c r="I239" s="68"/>
    </row>
    <row r="240" spans="1:9" x14ac:dyDescent="0.3">
      <c r="A240" s="3">
        <v>42958</v>
      </c>
      <c r="B240" s="1">
        <v>18.89</v>
      </c>
      <c r="C240" s="110">
        <f t="shared" si="25"/>
        <v>13.20979020979021</v>
      </c>
      <c r="D240" s="2">
        <v>13.97</v>
      </c>
      <c r="E240" s="1">
        <f t="shared" si="26"/>
        <v>13.82</v>
      </c>
      <c r="F240" s="60">
        <f t="shared" si="22"/>
        <v>-0.61020979020979027</v>
      </c>
      <c r="H240" s="68"/>
      <c r="I240" s="68"/>
    </row>
    <row r="241" spans="1:9" x14ac:dyDescent="0.3">
      <c r="A241" s="3">
        <v>42959</v>
      </c>
      <c r="B241" s="1">
        <v>18.89</v>
      </c>
      <c r="C241" s="110">
        <f t="shared" si="25"/>
        <v>13.20979020979021</v>
      </c>
      <c r="D241" s="2">
        <v>13.97</v>
      </c>
      <c r="E241" s="1">
        <f t="shared" si="26"/>
        <v>13.82</v>
      </c>
      <c r="F241" s="60">
        <f t="shared" si="22"/>
        <v>-0.61020979020979027</v>
      </c>
      <c r="H241" s="68"/>
      <c r="I241" s="68"/>
    </row>
    <row r="242" spans="1:9" x14ac:dyDescent="0.3">
      <c r="A242" s="3">
        <v>42960</v>
      </c>
      <c r="B242" s="1">
        <v>18.89</v>
      </c>
      <c r="C242" s="110">
        <f t="shared" si="25"/>
        <v>13.20979020979021</v>
      </c>
      <c r="D242" s="2">
        <v>13.97</v>
      </c>
      <c r="E242" s="1">
        <f t="shared" si="26"/>
        <v>13.82</v>
      </c>
      <c r="F242" s="60">
        <f t="shared" si="22"/>
        <v>-0.61020979020979027</v>
      </c>
      <c r="H242" s="68"/>
      <c r="I242" s="68"/>
    </row>
    <row r="243" spans="1:9" x14ac:dyDescent="0.3">
      <c r="A243" s="3">
        <v>42961</v>
      </c>
      <c r="B243" s="1">
        <v>18.89</v>
      </c>
      <c r="C243" s="110">
        <f t="shared" si="25"/>
        <v>13.20979020979021</v>
      </c>
      <c r="D243" s="2">
        <v>13.97</v>
      </c>
      <c r="E243" s="1">
        <f t="shared" si="26"/>
        <v>13.82</v>
      </c>
      <c r="F243" s="60">
        <f t="shared" si="22"/>
        <v>-0.61020979020979027</v>
      </c>
      <c r="H243" s="68"/>
      <c r="I243" s="68"/>
    </row>
    <row r="244" spans="1:9" x14ac:dyDescent="0.3">
      <c r="A244" s="3">
        <v>42962</v>
      </c>
      <c r="B244" s="1">
        <v>18.89</v>
      </c>
      <c r="C244" s="110">
        <f t="shared" si="25"/>
        <v>13.20979020979021</v>
      </c>
      <c r="D244" s="2">
        <v>13.87</v>
      </c>
      <c r="E244" s="1">
        <f t="shared" si="26"/>
        <v>13.719999999999999</v>
      </c>
      <c r="F244" s="60">
        <f t="shared" si="22"/>
        <v>-0.51020979020978885</v>
      </c>
      <c r="H244" s="68"/>
      <c r="I244" s="68"/>
    </row>
    <row r="245" spans="1:9" x14ac:dyDescent="0.3">
      <c r="A245" s="3">
        <v>42963</v>
      </c>
      <c r="B245" s="1">
        <v>18.89</v>
      </c>
      <c r="C245" s="110">
        <f t="shared" si="25"/>
        <v>13.20979020979021</v>
      </c>
      <c r="D245" s="2">
        <v>13.77</v>
      </c>
      <c r="E245" s="1">
        <f t="shared" si="26"/>
        <v>13.62</v>
      </c>
      <c r="F245" s="60">
        <f t="shared" si="22"/>
        <v>-0.4102097902097892</v>
      </c>
      <c r="H245" s="68"/>
      <c r="I245" s="68"/>
    </row>
    <row r="246" spans="1:9" x14ac:dyDescent="0.3">
      <c r="A246" s="3">
        <v>42964</v>
      </c>
      <c r="B246" s="1">
        <v>18.89</v>
      </c>
      <c r="C246" s="110">
        <f t="shared" si="25"/>
        <v>13.20979020979021</v>
      </c>
      <c r="D246" s="2">
        <v>13.77</v>
      </c>
      <c r="E246" s="1">
        <f t="shared" si="26"/>
        <v>13.62</v>
      </c>
      <c r="F246" s="60">
        <f t="shared" si="22"/>
        <v>-0.4102097902097892</v>
      </c>
      <c r="H246" s="68"/>
      <c r="I246" s="68"/>
    </row>
    <row r="247" spans="1:9" x14ac:dyDescent="0.3">
      <c r="A247" s="3">
        <v>42965</v>
      </c>
      <c r="B247" s="1">
        <v>18.89</v>
      </c>
      <c r="C247" s="110">
        <f t="shared" si="25"/>
        <v>13.20979020979021</v>
      </c>
      <c r="D247" s="2">
        <v>13.67</v>
      </c>
      <c r="E247" s="1">
        <f t="shared" si="26"/>
        <v>13.52</v>
      </c>
      <c r="F247" s="60">
        <f t="shared" si="22"/>
        <v>-0.31020979020978956</v>
      </c>
      <c r="H247" s="68"/>
      <c r="I247" s="68"/>
    </row>
    <row r="248" spans="1:9" x14ac:dyDescent="0.3">
      <c r="A248" s="3">
        <v>42966</v>
      </c>
      <c r="B248" s="1">
        <v>18.89</v>
      </c>
      <c r="C248" s="110">
        <f t="shared" si="25"/>
        <v>13.20979020979021</v>
      </c>
      <c r="D248" s="2">
        <v>13.67</v>
      </c>
      <c r="E248" s="1">
        <f t="shared" si="26"/>
        <v>13.52</v>
      </c>
      <c r="F248" s="60">
        <f t="shared" si="22"/>
        <v>-0.31020979020978956</v>
      </c>
      <c r="H248" s="68"/>
      <c r="I248" s="68"/>
    </row>
    <row r="249" spans="1:9" x14ac:dyDescent="0.3">
      <c r="A249" s="3">
        <v>42967</v>
      </c>
      <c r="B249" s="1">
        <v>18.89</v>
      </c>
      <c r="C249" s="110">
        <f t="shared" si="25"/>
        <v>13.20979020979021</v>
      </c>
      <c r="D249" s="2">
        <v>13.67</v>
      </c>
      <c r="E249" s="1">
        <f t="shared" si="26"/>
        <v>13.52</v>
      </c>
      <c r="F249" s="60">
        <f t="shared" si="22"/>
        <v>-0.31020979020978956</v>
      </c>
      <c r="H249" s="68"/>
      <c r="I249" s="68"/>
    </row>
    <row r="250" spans="1:9" x14ac:dyDescent="0.3">
      <c r="A250" s="3">
        <v>42968</v>
      </c>
      <c r="B250" s="1">
        <v>18.89</v>
      </c>
      <c r="C250" s="110">
        <f t="shared" si="25"/>
        <v>13.20979020979021</v>
      </c>
      <c r="D250" s="2">
        <v>13.77</v>
      </c>
      <c r="E250" s="1">
        <f t="shared" si="26"/>
        <v>13.62</v>
      </c>
      <c r="F250" s="60">
        <f t="shared" si="22"/>
        <v>-0.4102097902097892</v>
      </c>
      <c r="H250" s="68"/>
      <c r="I250" s="68"/>
    </row>
    <row r="251" spans="1:9" x14ac:dyDescent="0.3">
      <c r="A251" s="3">
        <v>42969</v>
      </c>
      <c r="B251" s="1">
        <v>18.89</v>
      </c>
      <c r="C251" s="110">
        <f t="shared" si="25"/>
        <v>13.20979020979021</v>
      </c>
      <c r="D251" s="2">
        <v>13.77</v>
      </c>
      <c r="E251" s="1">
        <f t="shared" si="26"/>
        <v>13.62</v>
      </c>
      <c r="F251" s="60">
        <f t="shared" si="22"/>
        <v>-0.4102097902097892</v>
      </c>
      <c r="H251" s="68"/>
      <c r="I251" s="68"/>
    </row>
    <row r="252" spans="1:9" x14ac:dyDescent="0.3">
      <c r="A252" s="3">
        <v>42970</v>
      </c>
      <c r="B252" s="1">
        <v>18.89</v>
      </c>
      <c r="C252" s="110">
        <f t="shared" si="25"/>
        <v>13.20979020979021</v>
      </c>
      <c r="D252" s="2">
        <v>13.77</v>
      </c>
      <c r="E252" s="1">
        <f t="shared" si="26"/>
        <v>13.62</v>
      </c>
      <c r="F252" s="60">
        <f t="shared" si="22"/>
        <v>-0.4102097902097892</v>
      </c>
      <c r="H252" s="68"/>
      <c r="I252" s="68"/>
    </row>
    <row r="253" spans="1:9" x14ac:dyDescent="0.3">
      <c r="A253" s="3">
        <v>42971</v>
      </c>
      <c r="B253" s="1">
        <v>18.89</v>
      </c>
      <c r="C253" s="110">
        <f t="shared" si="25"/>
        <v>13.20979020979021</v>
      </c>
      <c r="D253" s="2">
        <v>13.87</v>
      </c>
      <c r="E253" s="1">
        <f t="shared" si="26"/>
        <v>13.719999999999999</v>
      </c>
      <c r="F253" s="60">
        <f t="shared" si="22"/>
        <v>-0.51020979020978885</v>
      </c>
      <c r="H253" s="68"/>
      <c r="I253" s="68"/>
    </row>
    <row r="254" spans="1:9" x14ac:dyDescent="0.3">
      <c r="A254" s="3">
        <v>42972</v>
      </c>
      <c r="B254" s="1">
        <v>18.89</v>
      </c>
      <c r="C254" s="110">
        <f t="shared" si="25"/>
        <v>13.20979020979021</v>
      </c>
      <c r="D254" s="2">
        <v>13.87</v>
      </c>
      <c r="E254" s="1">
        <f t="shared" si="26"/>
        <v>13.719999999999999</v>
      </c>
      <c r="F254" s="60">
        <f t="shared" si="22"/>
        <v>-0.51020979020978885</v>
      </c>
      <c r="H254" s="68"/>
      <c r="I254" s="68"/>
    </row>
    <row r="255" spans="1:9" x14ac:dyDescent="0.3">
      <c r="A255" s="3">
        <v>42973</v>
      </c>
      <c r="B255" s="1">
        <v>18.89</v>
      </c>
      <c r="C255" s="110">
        <f t="shared" si="25"/>
        <v>13.20979020979021</v>
      </c>
      <c r="D255" s="2">
        <v>13.87</v>
      </c>
      <c r="E255" s="1">
        <f t="shared" si="26"/>
        <v>13.719999999999999</v>
      </c>
      <c r="F255" s="60">
        <f t="shared" si="22"/>
        <v>-0.51020979020978885</v>
      </c>
      <c r="H255" s="68"/>
      <c r="I255" s="68"/>
    </row>
    <row r="256" spans="1:9" x14ac:dyDescent="0.3">
      <c r="A256" s="3">
        <v>42974</v>
      </c>
      <c r="B256" s="1">
        <v>18.89</v>
      </c>
      <c r="C256" s="110">
        <f t="shared" si="25"/>
        <v>13.20979020979021</v>
      </c>
      <c r="D256" s="2">
        <v>13.87</v>
      </c>
      <c r="E256" s="1">
        <f t="shared" si="26"/>
        <v>13.719999999999999</v>
      </c>
      <c r="F256" s="60">
        <f t="shared" si="22"/>
        <v>-0.51020979020978885</v>
      </c>
      <c r="H256" s="68"/>
      <c r="I256" s="68"/>
    </row>
    <row r="257" spans="1:11" x14ac:dyDescent="0.3">
      <c r="A257" s="3">
        <v>42975</v>
      </c>
      <c r="B257" s="1">
        <v>18.89</v>
      </c>
      <c r="C257" s="110">
        <f t="shared" si="25"/>
        <v>13.20979020979021</v>
      </c>
      <c r="D257" s="15">
        <v>13.97</v>
      </c>
      <c r="E257" s="1">
        <f t="shared" si="26"/>
        <v>13.82</v>
      </c>
      <c r="F257" s="60">
        <f t="shared" si="22"/>
        <v>-0.61020979020979027</v>
      </c>
      <c r="H257" s="69"/>
      <c r="I257" s="69"/>
      <c r="J257" s="67"/>
      <c r="K257" s="67"/>
    </row>
    <row r="258" spans="1:11" x14ac:dyDescent="0.3">
      <c r="A258" s="3">
        <v>42976</v>
      </c>
      <c r="B258" s="1">
        <v>18.89</v>
      </c>
      <c r="C258" s="110">
        <f t="shared" si="25"/>
        <v>13.20979020979021</v>
      </c>
      <c r="D258" s="15">
        <v>13.97</v>
      </c>
      <c r="E258" s="1">
        <f t="shared" si="26"/>
        <v>13.82</v>
      </c>
      <c r="F258" s="60">
        <f t="shared" si="22"/>
        <v>-0.61020979020979027</v>
      </c>
      <c r="H258" s="69"/>
      <c r="I258" s="69"/>
      <c r="J258" s="67"/>
      <c r="K258" s="67"/>
    </row>
    <row r="259" spans="1:11" x14ac:dyDescent="0.3">
      <c r="A259" s="3">
        <v>42977</v>
      </c>
      <c r="B259" s="1">
        <v>18.89</v>
      </c>
      <c r="C259" s="110">
        <f t="shared" si="25"/>
        <v>13.20979020979021</v>
      </c>
      <c r="D259" s="15">
        <v>13.97</v>
      </c>
      <c r="E259" s="1">
        <f t="shared" si="26"/>
        <v>13.82</v>
      </c>
      <c r="F259" s="60">
        <f t="shared" si="22"/>
        <v>-0.61020979020979027</v>
      </c>
      <c r="H259" s="69"/>
      <c r="I259" s="69"/>
      <c r="J259" s="67"/>
      <c r="K259" s="67"/>
    </row>
    <row r="260" spans="1:11" ht="13.5" thickBot="1" x14ac:dyDescent="0.35">
      <c r="A260" s="7">
        <v>42978</v>
      </c>
      <c r="B260" s="8">
        <v>18.89</v>
      </c>
      <c r="C260" s="111">
        <f t="shared" si="25"/>
        <v>13.20979020979021</v>
      </c>
      <c r="D260" s="17">
        <v>14.17</v>
      </c>
      <c r="E260" s="8">
        <f t="shared" si="26"/>
        <v>14.02</v>
      </c>
      <c r="F260" s="61">
        <f t="shared" si="22"/>
        <v>-0.81020979020978956</v>
      </c>
      <c r="H260" s="69"/>
      <c r="I260" s="69"/>
      <c r="J260" s="67"/>
      <c r="K260" s="67"/>
    </row>
    <row r="261" spans="1:11" x14ac:dyDescent="0.3">
      <c r="A261" s="5" t="s">
        <v>9</v>
      </c>
      <c r="B261" s="5">
        <f t="shared" ref="B261:E261" si="27">AVERAGE(B230:B260)</f>
        <v>18.88999999999999</v>
      </c>
      <c r="C261" s="6">
        <f t="shared" si="27"/>
        <v>13.209790209790201</v>
      </c>
      <c r="D261" s="6">
        <f t="shared" si="27"/>
        <v>13.88935483870968</v>
      </c>
      <c r="E261" s="16">
        <f t="shared" si="27"/>
        <v>13.739354838709678</v>
      </c>
      <c r="F261" s="62">
        <f t="shared" ref="F261:F324" si="28">C261-E261</f>
        <v>-0.52956462891947709</v>
      </c>
      <c r="G261" s="69"/>
      <c r="H261" s="69"/>
      <c r="I261" s="69"/>
      <c r="J261" s="67"/>
      <c r="K261" s="67"/>
    </row>
    <row r="262" spans="1:11" x14ac:dyDescent="0.3">
      <c r="E262" s="67"/>
      <c r="F262" s="58"/>
      <c r="G262" s="69"/>
      <c r="H262" s="69"/>
      <c r="I262" s="69"/>
      <c r="J262" s="67"/>
      <c r="K262" s="67"/>
    </row>
    <row r="263" spans="1:11" x14ac:dyDescent="0.3">
      <c r="A263" s="3">
        <v>42979</v>
      </c>
      <c r="B263" s="1">
        <v>18.89</v>
      </c>
      <c r="C263" s="110">
        <f t="shared" ref="C263:C292" si="29">B263/1.43</f>
        <v>13.20979020979021</v>
      </c>
      <c r="D263" s="1">
        <v>14.42</v>
      </c>
      <c r="E263" s="18">
        <f>D263-0.15</f>
        <v>14.27</v>
      </c>
      <c r="F263" s="60">
        <f t="shared" si="28"/>
        <v>-1.0602097902097896</v>
      </c>
      <c r="G263" s="67"/>
      <c r="H263" s="67"/>
      <c r="I263" s="67"/>
      <c r="J263" s="67"/>
      <c r="K263" s="67"/>
    </row>
    <row r="264" spans="1:11" x14ac:dyDescent="0.3">
      <c r="A264" s="3">
        <v>42980</v>
      </c>
      <c r="B264" s="1">
        <v>18.89</v>
      </c>
      <c r="C264" s="110">
        <f t="shared" si="29"/>
        <v>13.20979020979021</v>
      </c>
      <c r="D264" s="1">
        <v>14.42</v>
      </c>
      <c r="E264" s="18">
        <f t="shared" ref="E264:E292" si="30">D264-0.15</f>
        <v>14.27</v>
      </c>
      <c r="F264" s="60">
        <f t="shared" si="28"/>
        <v>-1.0602097902097896</v>
      </c>
      <c r="G264" s="67"/>
      <c r="H264" s="67"/>
      <c r="I264" s="67"/>
      <c r="J264" s="67"/>
      <c r="K264" s="67"/>
    </row>
    <row r="265" spans="1:11" x14ac:dyDescent="0.3">
      <c r="A265" s="3">
        <v>42981</v>
      </c>
      <c r="B265" s="1">
        <v>18.89</v>
      </c>
      <c r="C265" s="110">
        <f t="shared" si="29"/>
        <v>13.20979020979021</v>
      </c>
      <c r="D265" s="1">
        <v>14.42</v>
      </c>
      <c r="E265" s="18">
        <f t="shared" si="30"/>
        <v>14.27</v>
      </c>
      <c r="F265" s="60">
        <f t="shared" si="28"/>
        <v>-1.0602097902097896</v>
      </c>
    </row>
    <row r="266" spans="1:11" x14ac:dyDescent="0.3">
      <c r="A266" s="3">
        <v>42982</v>
      </c>
      <c r="B266" s="1">
        <v>18.89</v>
      </c>
      <c r="C266" s="110">
        <f t="shared" si="29"/>
        <v>13.20979020979021</v>
      </c>
      <c r="D266" s="1">
        <v>14.32</v>
      </c>
      <c r="E266" s="18">
        <f t="shared" si="30"/>
        <v>14.17</v>
      </c>
      <c r="F266" s="60">
        <f t="shared" si="28"/>
        <v>-0.96020979020978992</v>
      </c>
    </row>
    <row r="267" spans="1:11" x14ac:dyDescent="0.3">
      <c r="A267" s="3">
        <v>42983</v>
      </c>
      <c r="B267" s="1">
        <v>18.89</v>
      </c>
      <c r="C267" s="110">
        <f t="shared" si="29"/>
        <v>13.20979020979021</v>
      </c>
      <c r="D267" s="1">
        <v>14.22</v>
      </c>
      <c r="E267" s="18">
        <f t="shared" si="30"/>
        <v>14.07</v>
      </c>
      <c r="F267" s="60">
        <f t="shared" si="28"/>
        <v>-0.86020979020979027</v>
      </c>
    </row>
    <row r="268" spans="1:11" x14ac:dyDescent="0.3">
      <c r="A268" s="3">
        <v>42984</v>
      </c>
      <c r="B268" s="1">
        <v>18.89</v>
      </c>
      <c r="C268" s="110">
        <f t="shared" si="29"/>
        <v>13.20979020979021</v>
      </c>
      <c r="D268" s="1">
        <v>14.22</v>
      </c>
      <c r="E268" s="18">
        <f t="shared" si="30"/>
        <v>14.07</v>
      </c>
      <c r="F268" s="60">
        <f t="shared" si="28"/>
        <v>-0.86020979020979027</v>
      </c>
    </row>
    <row r="269" spans="1:11" x14ac:dyDescent="0.3">
      <c r="A269" s="3">
        <v>42985</v>
      </c>
      <c r="B269" s="1">
        <v>18.89</v>
      </c>
      <c r="C269" s="110">
        <f t="shared" si="29"/>
        <v>13.20979020979021</v>
      </c>
      <c r="D269" s="1">
        <v>14.22</v>
      </c>
      <c r="E269" s="18">
        <f t="shared" si="30"/>
        <v>14.07</v>
      </c>
      <c r="F269" s="60">
        <f t="shared" si="28"/>
        <v>-0.86020979020979027</v>
      </c>
    </row>
    <row r="270" spans="1:11" x14ac:dyDescent="0.3">
      <c r="A270" s="3">
        <v>42986</v>
      </c>
      <c r="B270" s="1">
        <v>18.89</v>
      </c>
      <c r="C270" s="110">
        <f t="shared" si="29"/>
        <v>13.20979020979021</v>
      </c>
      <c r="D270" s="1">
        <v>14.22</v>
      </c>
      <c r="E270" s="18">
        <f t="shared" si="30"/>
        <v>14.07</v>
      </c>
      <c r="F270" s="60">
        <f t="shared" si="28"/>
        <v>-0.86020979020979027</v>
      </c>
    </row>
    <row r="271" spans="1:11" x14ac:dyDescent="0.3">
      <c r="A271" s="3">
        <v>42987</v>
      </c>
      <c r="B271" s="1">
        <v>18.89</v>
      </c>
      <c r="C271" s="110">
        <f t="shared" si="29"/>
        <v>13.20979020979021</v>
      </c>
      <c r="D271" s="1">
        <v>14.22</v>
      </c>
      <c r="E271" s="18">
        <f t="shared" si="30"/>
        <v>14.07</v>
      </c>
      <c r="F271" s="60">
        <f t="shared" si="28"/>
        <v>-0.86020979020979027</v>
      </c>
    </row>
    <row r="272" spans="1:11" x14ac:dyDescent="0.3">
      <c r="A272" s="3">
        <v>42988</v>
      </c>
      <c r="B272" s="1">
        <v>18.89</v>
      </c>
      <c r="C272" s="110">
        <f t="shared" si="29"/>
        <v>13.20979020979021</v>
      </c>
      <c r="D272" s="1">
        <v>14.22</v>
      </c>
      <c r="E272" s="18">
        <f t="shared" si="30"/>
        <v>14.07</v>
      </c>
      <c r="F272" s="60">
        <f t="shared" si="28"/>
        <v>-0.86020979020979027</v>
      </c>
    </row>
    <row r="273" spans="1:6" x14ac:dyDescent="0.3">
      <c r="A273" s="3">
        <v>42989</v>
      </c>
      <c r="B273" s="1">
        <v>18.89</v>
      </c>
      <c r="C273" s="110">
        <f t="shared" si="29"/>
        <v>13.20979020979021</v>
      </c>
      <c r="D273" s="1">
        <v>14.22</v>
      </c>
      <c r="E273" s="18">
        <f t="shared" si="30"/>
        <v>14.07</v>
      </c>
      <c r="F273" s="60">
        <f t="shared" si="28"/>
        <v>-0.86020979020979027</v>
      </c>
    </row>
    <row r="274" spans="1:6" x14ac:dyDescent="0.3">
      <c r="A274" s="3">
        <v>42990</v>
      </c>
      <c r="B274" s="1">
        <v>18.89</v>
      </c>
      <c r="C274" s="110">
        <f t="shared" si="29"/>
        <v>13.20979020979021</v>
      </c>
      <c r="D274" s="1">
        <v>14.07</v>
      </c>
      <c r="E274" s="18">
        <f t="shared" si="30"/>
        <v>13.92</v>
      </c>
      <c r="F274" s="60">
        <f t="shared" si="28"/>
        <v>-0.71020979020978992</v>
      </c>
    </row>
    <row r="275" spans="1:6" x14ac:dyDescent="0.3">
      <c r="A275" s="3">
        <v>42991</v>
      </c>
      <c r="B275" s="1">
        <v>18.89</v>
      </c>
      <c r="C275" s="110">
        <f t="shared" si="29"/>
        <v>13.20979020979021</v>
      </c>
      <c r="D275" s="1">
        <v>14.07</v>
      </c>
      <c r="E275" s="18">
        <f t="shared" si="30"/>
        <v>13.92</v>
      </c>
      <c r="F275" s="60">
        <f t="shared" si="28"/>
        <v>-0.71020979020978992</v>
      </c>
    </row>
    <row r="276" spans="1:6" x14ac:dyDescent="0.3">
      <c r="A276" s="3">
        <v>42992</v>
      </c>
      <c r="B276" s="1">
        <v>18.89</v>
      </c>
      <c r="C276" s="110">
        <f t="shared" si="29"/>
        <v>13.20979020979021</v>
      </c>
      <c r="D276" s="1">
        <v>14.07</v>
      </c>
      <c r="E276" s="18">
        <f t="shared" si="30"/>
        <v>13.92</v>
      </c>
      <c r="F276" s="60">
        <f t="shared" si="28"/>
        <v>-0.71020979020978992</v>
      </c>
    </row>
    <row r="277" spans="1:6" x14ac:dyDescent="0.3">
      <c r="A277" s="3">
        <v>42993</v>
      </c>
      <c r="B277" s="1">
        <v>18.89</v>
      </c>
      <c r="C277" s="110">
        <f t="shared" si="29"/>
        <v>13.20979020979021</v>
      </c>
      <c r="D277" s="1">
        <v>14.07</v>
      </c>
      <c r="E277" s="18">
        <f t="shared" si="30"/>
        <v>13.92</v>
      </c>
      <c r="F277" s="60">
        <f t="shared" si="28"/>
        <v>-0.71020979020978992</v>
      </c>
    </row>
    <row r="278" spans="1:6" x14ac:dyDescent="0.3">
      <c r="A278" s="3">
        <v>42994</v>
      </c>
      <c r="B278" s="1">
        <v>18.89</v>
      </c>
      <c r="C278" s="110">
        <f t="shared" si="29"/>
        <v>13.20979020979021</v>
      </c>
      <c r="D278" s="1">
        <v>14.07</v>
      </c>
      <c r="E278" s="18">
        <f t="shared" si="30"/>
        <v>13.92</v>
      </c>
      <c r="F278" s="60">
        <f t="shared" si="28"/>
        <v>-0.71020979020978992</v>
      </c>
    </row>
    <row r="279" spans="1:6" x14ac:dyDescent="0.3">
      <c r="A279" s="3">
        <v>42995</v>
      </c>
      <c r="B279" s="1">
        <v>18.89</v>
      </c>
      <c r="C279" s="110">
        <f t="shared" si="29"/>
        <v>13.20979020979021</v>
      </c>
      <c r="D279" s="1">
        <v>14.07</v>
      </c>
      <c r="E279" s="18">
        <f t="shared" si="30"/>
        <v>13.92</v>
      </c>
      <c r="F279" s="60">
        <f t="shared" si="28"/>
        <v>-0.71020979020978992</v>
      </c>
    </row>
    <row r="280" spans="1:6" x14ac:dyDescent="0.3">
      <c r="A280" s="3">
        <v>42996</v>
      </c>
      <c r="B280" s="1">
        <v>18.89</v>
      </c>
      <c r="C280" s="110">
        <f t="shared" si="29"/>
        <v>13.20979020979021</v>
      </c>
      <c r="D280" s="1">
        <v>14.07</v>
      </c>
      <c r="E280" s="18">
        <f t="shared" si="30"/>
        <v>13.92</v>
      </c>
      <c r="F280" s="60">
        <f t="shared" si="28"/>
        <v>-0.71020979020978992</v>
      </c>
    </row>
    <row r="281" spans="1:6" x14ac:dyDescent="0.3">
      <c r="A281" s="3">
        <v>42997</v>
      </c>
      <c r="B281" s="1">
        <v>18.89</v>
      </c>
      <c r="C281" s="110">
        <f t="shared" si="29"/>
        <v>13.20979020979021</v>
      </c>
      <c r="D281" s="1">
        <v>13.92</v>
      </c>
      <c r="E281" s="18">
        <f t="shared" si="30"/>
        <v>13.77</v>
      </c>
      <c r="F281" s="60">
        <f t="shared" si="28"/>
        <v>-0.56020979020978956</v>
      </c>
    </row>
    <row r="282" spans="1:6" x14ac:dyDescent="0.3">
      <c r="A282" s="3">
        <v>42998</v>
      </c>
      <c r="B282" s="1">
        <v>18.89</v>
      </c>
      <c r="C282" s="110">
        <f t="shared" si="29"/>
        <v>13.20979020979021</v>
      </c>
      <c r="D282" s="1">
        <v>13.92</v>
      </c>
      <c r="E282" s="18">
        <f t="shared" si="30"/>
        <v>13.77</v>
      </c>
      <c r="F282" s="60">
        <f t="shared" si="28"/>
        <v>-0.56020979020978956</v>
      </c>
    </row>
    <row r="283" spans="1:6" x14ac:dyDescent="0.3">
      <c r="A283" s="3">
        <v>42999</v>
      </c>
      <c r="B283" s="1">
        <v>18.89</v>
      </c>
      <c r="C283" s="110">
        <f t="shared" si="29"/>
        <v>13.20979020979021</v>
      </c>
      <c r="D283" s="1">
        <v>13.92</v>
      </c>
      <c r="E283" s="18">
        <f t="shared" si="30"/>
        <v>13.77</v>
      </c>
      <c r="F283" s="60">
        <f t="shared" si="28"/>
        <v>-0.56020979020978956</v>
      </c>
    </row>
    <row r="284" spans="1:6" x14ac:dyDescent="0.3">
      <c r="A284" s="3">
        <v>43000</v>
      </c>
      <c r="B284" s="1">
        <v>18.89</v>
      </c>
      <c r="C284" s="110">
        <f t="shared" si="29"/>
        <v>13.20979020979021</v>
      </c>
      <c r="D284" s="1">
        <v>13.92</v>
      </c>
      <c r="E284" s="18">
        <f t="shared" si="30"/>
        <v>13.77</v>
      </c>
      <c r="F284" s="60">
        <f t="shared" si="28"/>
        <v>-0.56020979020978956</v>
      </c>
    </row>
    <row r="285" spans="1:6" x14ac:dyDescent="0.3">
      <c r="A285" s="3">
        <v>43001</v>
      </c>
      <c r="B285" s="1">
        <v>18.89</v>
      </c>
      <c r="C285" s="110">
        <f t="shared" si="29"/>
        <v>13.20979020979021</v>
      </c>
      <c r="D285" s="1">
        <v>13.92</v>
      </c>
      <c r="E285" s="18">
        <f t="shared" si="30"/>
        <v>13.77</v>
      </c>
      <c r="F285" s="60">
        <f t="shared" si="28"/>
        <v>-0.56020979020978956</v>
      </c>
    </row>
    <row r="286" spans="1:6" x14ac:dyDescent="0.3">
      <c r="A286" s="3">
        <v>43002</v>
      </c>
      <c r="B286" s="1">
        <v>18.89</v>
      </c>
      <c r="C286" s="110">
        <f t="shared" si="29"/>
        <v>13.20979020979021</v>
      </c>
      <c r="D286" s="1">
        <v>13.92</v>
      </c>
      <c r="E286" s="18">
        <f t="shared" si="30"/>
        <v>13.77</v>
      </c>
      <c r="F286" s="60">
        <f t="shared" si="28"/>
        <v>-0.56020979020978956</v>
      </c>
    </row>
    <row r="287" spans="1:6" x14ac:dyDescent="0.3">
      <c r="A287" s="3">
        <v>43003</v>
      </c>
      <c r="B287" s="1">
        <v>18.89</v>
      </c>
      <c r="C287" s="110">
        <f t="shared" si="29"/>
        <v>13.20979020979021</v>
      </c>
      <c r="D287" s="1">
        <v>13.82</v>
      </c>
      <c r="E287" s="18">
        <f t="shared" si="30"/>
        <v>13.67</v>
      </c>
      <c r="F287" s="60">
        <f t="shared" si="28"/>
        <v>-0.46020979020978992</v>
      </c>
    </row>
    <row r="288" spans="1:6" x14ac:dyDescent="0.3">
      <c r="A288" s="3">
        <v>43004</v>
      </c>
      <c r="B288" s="1">
        <v>18.89</v>
      </c>
      <c r="C288" s="110">
        <f t="shared" si="29"/>
        <v>13.20979020979021</v>
      </c>
      <c r="D288" s="1">
        <v>13.97</v>
      </c>
      <c r="E288" s="18">
        <f t="shared" si="30"/>
        <v>13.82</v>
      </c>
      <c r="F288" s="60">
        <f t="shared" si="28"/>
        <v>-0.61020979020979027</v>
      </c>
    </row>
    <row r="289" spans="1:6" x14ac:dyDescent="0.3">
      <c r="A289" s="3">
        <v>43005</v>
      </c>
      <c r="B289" s="1">
        <v>18.89</v>
      </c>
      <c r="C289" s="110">
        <f t="shared" si="29"/>
        <v>13.20979020979021</v>
      </c>
      <c r="D289" s="1">
        <v>13.97</v>
      </c>
      <c r="E289" s="18">
        <f t="shared" si="30"/>
        <v>13.82</v>
      </c>
      <c r="F289" s="60">
        <f t="shared" si="28"/>
        <v>-0.61020979020979027</v>
      </c>
    </row>
    <row r="290" spans="1:6" x14ac:dyDescent="0.3">
      <c r="A290" s="3">
        <v>43006</v>
      </c>
      <c r="B290" s="1">
        <v>18.89</v>
      </c>
      <c r="C290" s="110">
        <f t="shared" si="29"/>
        <v>13.20979020979021</v>
      </c>
      <c r="D290" s="1">
        <v>13.87</v>
      </c>
      <c r="E290" s="18">
        <f t="shared" si="30"/>
        <v>13.719999999999999</v>
      </c>
      <c r="F290" s="60">
        <f t="shared" si="28"/>
        <v>-0.51020979020978885</v>
      </c>
    </row>
    <row r="291" spans="1:6" x14ac:dyDescent="0.3">
      <c r="A291" s="3">
        <v>43007</v>
      </c>
      <c r="B291" s="1">
        <v>18.89</v>
      </c>
      <c r="C291" s="110">
        <f t="shared" si="29"/>
        <v>13.20979020979021</v>
      </c>
      <c r="D291" s="1">
        <v>13.87</v>
      </c>
      <c r="E291" s="18">
        <f t="shared" si="30"/>
        <v>13.719999999999999</v>
      </c>
      <c r="F291" s="60">
        <f t="shared" si="28"/>
        <v>-0.51020979020978885</v>
      </c>
    </row>
    <row r="292" spans="1:6" ht="13.5" thickBot="1" x14ac:dyDescent="0.35">
      <c r="A292" s="7">
        <v>43008</v>
      </c>
      <c r="B292" s="8">
        <v>18.89</v>
      </c>
      <c r="C292" s="111">
        <f t="shared" si="29"/>
        <v>13.20979020979021</v>
      </c>
      <c r="D292" s="8">
        <v>13.87</v>
      </c>
      <c r="E292" s="20">
        <f t="shared" si="30"/>
        <v>13.719999999999999</v>
      </c>
      <c r="F292" s="61">
        <f t="shared" si="28"/>
        <v>-0.51020979020978885</v>
      </c>
    </row>
    <row r="293" spans="1:6" x14ac:dyDescent="0.3">
      <c r="A293" s="19" t="s">
        <v>10</v>
      </c>
      <c r="B293" s="6">
        <f t="shared" ref="B293:C293" si="31">AVERAGE(B263:B292)</f>
        <v>18.88999999999999</v>
      </c>
      <c r="C293" s="6">
        <f t="shared" si="31"/>
        <v>13.209790209790203</v>
      </c>
      <c r="D293" s="6">
        <f>AVERAGE(D263:D292)</f>
        <v>14.083333333333337</v>
      </c>
      <c r="E293" s="16">
        <f>AVERAGE(E263:E292)</f>
        <v>13.93333333333333</v>
      </c>
      <c r="F293" s="62">
        <f t="shared" si="28"/>
        <v>-0.72354312354312711</v>
      </c>
    </row>
    <row r="294" spans="1:6" x14ac:dyDescent="0.3">
      <c r="A294" s="21"/>
      <c r="B294" s="22"/>
      <c r="C294" s="22"/>
      <c r="D294" s="23"/>
      <c r="E294" s="24"/>
      <c r="F294" s="58"/>
    </row>
    <row r="295" spans="1:6" x14ac:dyDescent="0.3">
      <c r="A295" s="3">
        <v>43009</v>
      </c>
      <c r="B295" s="1">
        <v>18.89</v>
      </c>
      <c r="C295" s="110">
        <f t="shared" ref="C295:C325" si="32">B295/1.43</f>
        <v>13.20979020979021</v>
      </c>
      <c r="D295" s="2">
        <v>13.87</v>
      </c>
      <c r="E295" s="25">
        <f>D295-0.15</f>
        <v>13.719999999999999</v>
      </c>
      <c r="F295" s="60">
        <f t="shared" si="28"/>
        <v>-0.51020979020978885</v>
      </c>
    </row>
    <row r="296" spans="1:6" x14ac:dyDescent="0.3">
      <c r="A296" s="3">
        <v>43010</v>
      </c>
      <c r="B296" s="1">
        <v>18.89</v>
      </c>
      <c r="C296" s="110">
        <f t="shared" si="32"/>
        <v>13.20979020979021</v>
      </c>
      <c r="D296" s="2">
        <v>13.87</v>
      </c>
      <c r="E296" s="25">
        <f t="shared" ref="E296:E325" si="33">D296-0.15</f>
        <v>13.719999999999999</v>
      </c>
      <c r="F296" s="60">
        <f t="shared" si="28"/>
        <v>-0.51020979020978885</v>
      </c>
    </row>
    <row r="297" spans="1:6" x14ac:dyDescent="0.3">
      <c r="A297" s="3">
        <v>43011</v>
      </c>
      <c r="B297" s="1">
        <v>18.89</v>
      </c>
      <c r="C297" s="110">
        <f t="shared" si="32"/>
        <v>13.20979020979021</v>
      </c>
      <c r="D297" s="2">
        <v>13.77</v>
      </c>
      <c r="E297" s="25">
        <f t="shared" si="33"/>
        <v>13.62</v>
      </c>
      <c r="F297" s="60">
        <f t="shared" si="28"/>
        <v>-0.4102097902097892</v>
      </c>
    </row>
    <row r="298" spans="1:6" x14ac:dyDescent="0.3">
      <c r="A298" s="3">
        <v>43012</v>
      </c>
      <c r="B298" s="1">
        <v>18.89</v>
      </c>
      <c r="C298" s="110">
        <f t="shared" si="32"/>
        <v>13.20979020979021</v>
      </c>
      <c r="D298" s="2">
        <v>13.77</v>
      </c>
      <c r="E298" s="25">
        <f t="shared" si="33"/>
        <v>13.62</v>
      </c>
      <c r="F298" s="60">
        <f t="shared" si="28"/>
        <v>-0.4102097902097892</v>
      </c>
    </row>
    <row r="299" spans="1:6" x14ac:dyDescent="0.3">
      <c r="A299" s="3">
        <v>43013</v>
      </c>
      <c r="B299" s="1">
        <v>18.89</v>
      </c>
      <c r="C299" s="110">
        <f t="shared" si="32"/>
        <v>13.20979020979021</v>
      </c>
      <c r="D299" s="2">
        <v>13.77</v>
      </c>
      <c r="E299" s="25">
        <f t="shared" si="33"/>
        <v>13.62</v>
      </c>
      <c r="F299" s="60">
        <f t="shared" si="28"/>
        <v>-0.4102097902097892</v>
      </c>
    </row>
    <row r="300" spans="1:6" x14ac:dyDescent="0.3">
      <c r="A300" s="3">
        <v>43014</v>
      </c>
      <c r="B300" s="1">
        <v>18.89</v>
      </c>
      <c r="C300" s="110">
        <f t="shared" si="32"/>
        <v>13.20979020979021</v>
      </c>
      <c r="D300" s="2">
        <v>13.87</v>
      </c>
      <c r="E300" s="25">
        <f t="shared" si="33"/>
        <v>13.719999999999999</v>
      </c>
      <c r="F300" s="60">
        <f t="shared" si="28"/>
        <v>-0.51020979020978885</v>
      </c>
    </row>
    <row r="301" spans="1:6" x14ac:dyDescent="0.3">
      <c r="A301" s="3">
        <v>43015</v>
      </c>
      <c r="B301" s="1">
        <v>18.89</v>
      </c>
      <c r="C301" s="110">
        <f t="shared" si="32"/>
        <v>13.20979020979021</v>
      </c>
      <c r="D301" s="2">
        <v>13.87</v>
      </c>
      <c r="E301" s="25">
        <f t="shared" si="33"/>
        <v>13.719999999999999</v>
      </c>
      <c r="F301" s="60">
        <f t="shared" si="28"/>
        <v>-0.51020979020978885</v>
      </c>
    </row>
    <row r="302" spans="1:6" x14ac:dyDescent="0.3">
      <c r="A302" s="3">
        <v>43016</v>
      </c>
      <c r="B302" s="1">
        <v>18.89</v>
      </c>
      <c r="C302" s="110">
        <f t="shared" si="32"/>
        <v>13.20979020979021</v>
      </c>
      <c r="D302" s="2">
        <v>13.87</v>
      </c>
      <c r="E302" s="25">
        <f t="shared" si="33"/>
        <v>13.719999999999999</v>
      </c>
      <c r="F302" s="60">
        <f t="shared" si="28"/>
        <v>-0.51020979020978885</v>
      </c>
    </row>
    <row r="303" spans="1:6" x14ac:dyDescent="0.3">
      <c r="A303" s="3">
        <v>43017</v>
      </c>
      <c r="B303" s="1">
        <v>18.89</v>
      </c>
      <c r="C303" s="110">
        <f t="shared" si="32"/>
        <v>13.20979020979021</v>
      </c>
      <c r="D303" s="2">
        <v>13.87</v>
      </c>
      <c r="E303" s="25">
        <f t="shared" si="33"/>
        <v>13.719999999999999</v>
      </c>
      <c r="F303" s="60">
        <f t="shared" si="28"/>
        <v>-0.51020979020978885</v>
      </c>
    </row>
    <row r="304" spans="1:6" x14ac:dyDescent="0.3">
      <c r="A304" s="3">
        <v>43018</v>
      </c>
      <c r="B304" s="1">
        <v>18.89</v>
      </c>
      <c r="C304" s="110">
        <f t="shared" si="32"/>
        <v>13.20979020979021</v>
      </c>
      <c r="D304" s="2">
        <v>13.87</v>
      </c>
      <c r="E304" s="25">
        <f t="shared" si="33"/>
        <v>13.719999999999999</v>
      </c>
      <c r="F304" s="60">
        <f t="shared" si="28"/>
        <v>-0.51020979020978885</v>
      </c>
    </row>
    <row r="305" spans="1:6" x14ac:dyDescent="0.3">
      <c r="A305" s="3">
        <v>43019</v>
      </c>
      <c r="B305" s="1">
        <v>18.89</v>
      </c>
      <c r="C305" s="110">
        <f t="shared" si="32"/>
        <v>13.20979020979021</v>
      </c>
      <c r="D305" s="2">
        <v>13.87</v>
      </c>
      <c r="E305" s="25">
        <f t="shared" si="33"/>
        <v>13.719999999999999</v>
      </c>
      <c r="F305" s="60">
        <f t="shared" si="28"/>
        <v>-0.51020979020978885</v>
      </c>
    </row>
    <row r="306" spans="1:6" x14ac:dyDescent="0.3">
      <c r="A306" s="3">
        <v>43020</v>
      </c>
      <c r="B306" s="1">
        <v>18.89</v>
      </c>
      <c r="C306" s="110">
        <f t="shared" si="32"/>
        <v>13.20979020979021</v>
      </c>
      <c r="D306" s="2">
        <v>13.87</v>
      </c>
      <c r="E306" s="25">
        <f t="shared" si="33"/>
        <v>13.719999999999999</v>
      </c>
      <c r="F306" s="60">
        <f t="shared" si="28"/>
        <v>-0.51020979020978885</v>
      </c>
    </row>
    <row r="307" spans="1:6" x14ac:dyDescent="0.3">
      <c r="A307" s="3">
        <v>43021</v>
      </c>
      <c r="B307" s="1">
        <v>18.89</v>
      </c>
      <c r="C307" s="110">
        <f t="shared" si="32"/>
        <v>13.20979020979021</v>
      </c>
      <c r="D307" s="2">
        <v>13.87</v>
      </c>
      <c r="E307" s="25">
        <f t="shared" si="33"/>
        <v>13.719999999999999</v>
      </c>
      <c r="F307" s="60">
        <f t="shared" si="28"/>
        <v>-0.51020979020978885</v>
      </c>
    </row>
    <row r="308" spans="1:6" x14ac:dyDescent="0.3">
      <c r="A308" s="3">
        <v>43022</v>
      </c>
      <c r="B308" s="1">
        <v>18.89</v>
      </c>
      <c r="C308" s="110">
        <f t="shared" si="32"/>
        <v>13.20979020979021</v>
      </c>
      <c r="D308" s="2">
        <v>13.87</v>
      </c>
      <c r="E308" s="25">
        <f t="shared" si="33"/>
        <v>13.719999999999999</v>
      </c>
      <c r="F308" s="60">
        <f t="shared" si="28"/>
        <v>-0.51020979020978885</v>
      </c>
    </row>
    <row r="309" spans="1:6" x14ac:dyDescent="0.3">
      <c r="A309" s="3">
        <v>43023</v>
      </c>
      <c r="B309" s="1">
        <v>18.89</v>
      </c>
      <c r="C309" s="110">
        <f t="shared" si="32"/>
        <v>13.20979020979021</v>
      </c>
      <c r="D309" s="2">
        <v>13.87</v>
      </c>
      <c r="E309" s="25">
        <f t="shared" si="33"/>
        <v>13.719999999999999</v>
      </c>
      <c r="F309" s="60">
        <f t="shared" si="28"/>
        <v>-0.51020979020978885</v>
      </c>
    </row>
    <row r="310" spans="1:6" x14ac:dyDescent="0.3">
      <c r="A310" s="3">
        <v>43024</v>
      </c>
      <c r="B310" s="1">
        <v>18.89</v>
      </c>
      <c r="C310" s="110">
        <f t="shared" si="32"/>
        <v>13.20979020979021</v>
      </c>
      <c r="D310" s="2">
        <v>13.97</v>
      </c>
      <c r="E310" s="25">
        <f t="shared" si="33"/>
        <v>13.82</v>
      </c>
      <c r="F310" s="60">
        <f t="shared" si="28"/>
        <v>-0.61020979020979027</v>
      </c>
    </row>
    <row r="311" spans="1:6" x14ac:dyDescent="0.3">
      <c r="A311" s="3">
        <v>43025</v>
      </c>
      <c r="B311" s="1">
        <v>18.89</v>
      </c>
      <c r="C311" s="110">
        <f t="shared" si="32"/>
        <v>13.20979020979021</v>
      </c>
      <c r="D311" s="2">
        <v>13.97</v>
      </c>
      <c r="E311" s="25">
        <f t="shared" si="33"/>
        <v>13.82</v>
      </c>
      <c r="F311" s="60">
        <f t="shared" si="28"/>
        <v>-0.61020979020979027</v>
      </c>
    </row>
    <row r="312" spans="1:6" x14ac:dyDescent="0.3">
      <c r="A312" s="3">
        <v>43026</v>
      </c>
      <c r="B312" s="1">
        <v>18.89</v>
      </c>
      <c r="C312" s="110">
        <f t="shared" si="32"/>
        <v>13.20979020979021</v>
      </c>
      <c r="D312" s="2">
        <v>13.87</v>
      </c>
      <c r="E312" s="25">
        <f t="shared" si="33"/>
        <v>13.719999999999999</v>
      </c>
      <c r="F312" s="60">
        <f t="shared" si="28"/>
        <v>-0.51020979020978885</v>
      </c>
    </row>
    <row r="313" spans="1:6" x14ac:dyDescent="0.3">
      <c r="A313" s="3">
        <v>43027</v>
      </c>
      <c r="B313" s="1">
        <v>18.89</v>
      </c>
      <c r="C313" s="110">
        <f t="shared" si="32"/>
        <v>13.20979020979021</v>
      </c>
      <c r="D313" s="2">
        <v>13.87</v>
      </c>
      <c r="E313" s="25">
        <f t="shared" si="33"/>
        <v>13.719999999999999</v>
      </c>
      <c r="F313" s="60">
        <f t="shared" si="28"/>
        <v>-0.51020979020978885</v>
      </c>
    </row>
    <row r="314" spans="1:6" x14ac:dyDescent="0.3">
      <c r="A314" s="3">
        <v>43028</v>
      </c>
      <c r="B314" s="1">
        <v>18.89</v>
      </c>
      <c r="C314" s="110">
        <f t="shared" si="32"/>
        <v>13.20979020979021</v>
      </c>
      <c r="D314" s="2">
        <v>13.87</v>
      </c>
      <c r="E314" s="25">
        <f t="shared" si="33"/>
        <v>13.719999999999999</v>
      </c>
      <c r="F314" s="60">
        <f t="shared" si="28"/>
        <v>-0.51020979020978885</v>
      </c>
    </row>
    <row r="315" spans="1:6" x14ac:dyDescent="0.3">
      <c r="A315" s="3">
        <v>43029</v>
      </c>
      <c r="B315" s="1">
        <v>18.89</v>
      </c>
      <c r="C315" s="110">
        <f t="shared" si="32"/>
        <v>13.20979020979021</v>
      </c>
      <c r="D315" s="2">
        <v>13.87</v>
      </c>
      <c r="E315" s="25">
        <f t="shared" si="33"/>
        <v>13.719999999999999</v>
      </c>
      <c r="F315" s="60">
        <f t="shared" si="28"/>
        <v>-0.51020979020978885</v>
      </c>
    </row>
    <row r="316" spans="1:6" x14ac:dyDescent="0.3">
      <c r="A316" s="3">
        <v>43030</v>
      </c>
      <c r="B316" s="1">
        <v>18.89</v>
      </c>
      <c r="C316" s="110">
        <f t="shared" si="32"/>
        <v>13.20979020979021</v>
      </c>
      <c r="D316" s="2">
        <v>13.87</v>
      </c>
      <c r="E316" s="25">
        <f t="shared" si="33"/>
        <v>13.719999999999999</v>
      </c>
      <c r="F316" s="60">
        <f t="shared" si="28"/>
        <v>-0.51020979020978885</v>
      </c>
    </row>
    <row r="317" spans="1:6" x14ac:dyDescent="0.3">
      <c r="A317" s="3">
        <v>43031</v>
      </c>
      <c r="B317" s="1">
        <v>18.89</v>
      </c>
      <c r="C317" s="110">
        <f t="shared" si="32"/>
        <v>13.20979020979021</v>
      </c>
      <c r="D317" s="2">
        <v>13.87</v>
      </c>
      <c r="E317" s="25">
        <f t="shared" si="33"/>
        <v>13.719999999999999</v>
      </c>
      <c r="F317" s="60">
        <f t="shared" si="28"/>
        <v>-0.51020979020978885</v>
      </c>
    </row>
    <row r="318" spans="1:6" x14ac:dyDescent="0.3">
      <c r="A318" s="3">
        <v>43032</v>
      </c>
      <c r="B318" s="1">
        <v>18.89</v>
      </c>
      <c r="C318" s="110">
        <f t="shared" si="32"/>
        <v>13.20979020979021</v>
      </c>
      <c r="D318" s="2">
        <v>13.97</v>
      </c>
      <c r="E318" s="25">
        <f t="shared" si="33"/>
        <v>13.82</v>
      </c>
      <c r="F318" s="60">
        <f t="shared" si="28"/>
        <v>-0.61020979020979027</v>
      </c>
    </row>
    <row r="319" spans="1:6" x14ac:dyDescent="0.3">
      <c r="A319" s="3">
        <v>43033</v>
      </c>
      <c r="B319" s="1">
        <v>18.89</v>
      </c>
      <c r="C319" s="110">
        <f t="shared" si="32"/>
        <v>13.20979020979021</v>
      </c>
      <c r="D319" s="2">
        <v>13.97</v>
      </c>
      <c r="E319" s="25">
        <f t="shared" si="33"/>
        <v>13.82</v>
      </c>
      <c r="F319" s="60">
        <f t="shared" si="28"/>
        <v>-0.61020979020979027</v>
      </c>
    </row>
    <row r="320" spans="1:6" x14ac:dyDescent="0.3">
      <c r="A320" s="3">
        <v>43034</v>
      </c>
      <c r="B320" s="1">
        <v>18.89</v>
      </c>
      <c r="C320" s="110">
        <f t="shared" si="32"/>
        <v>13.20979020979021</v>
      </c>
      <c r="D320" s="2">
        <v>14.07</v>
      </c>
      <c r="E320" s="25">
        <f t="shared" si="33"/>
        <v>13.92</v>
      </c>
      <c r="F320" s="60">
        <f t="shared" si="28"/>
        <v>-0.71020979020978992</v>
      </c>
    </row>
    <row r="321" spans="1:6" x14ac:dyDescent="0.3">
      <c r="A321" s="3">
        <v>43035</v>
      </c>
      <c r="B321" s="1">
        <v>18.89</v>
      </c>
      <c r="C321" s="110">
        <f t="shared" si="32"/>
        <v>13.20979020979021</v>
      </c>
      <c r="D321" s="2">
        <v>14.07</v>
      </c>
      <c r="E321" s="25">
        <f t="shared" si="33"/>
        <v>13.92</v>
      </c>
      <c r="F321" s="60">
        <f t="shared" si="28"/>
        <v>-0.71020979020978992</v>
      </c>
    </row>
    <row r="322" spans="1:6" x14ac:dyDescent="0.3">
      <c r="A322" s="3">
        <v>43036</v>
      </c>
      <c r="B322" s="1">
        <v>18.89</v>
      </c>
      <c r="C322" s="110">
        <f t="shared" si="32"/>
        <v>13.20979020979021</v>
      </c>
      <c r="D322" s="2">
        <v>14.07</v>
      </c>
      <c r="E322" s="25">
        <f t="shared" si="33"/>
        <v>13.92</v>
      </c>
      <c r="F322" s="60">
        <f t="shared" si="28"/>
        <v>-0.71020979020978992</v>
      </c>
    </row>
    <row r="323" spans="1:6" x14ac:dyDescent="0.3">
      <c r="A323" s="3">
        <v>43037</v>
      </c>
      <c r="B323" s="1">
        <v>18.89</v>
      </c>
      <c r="C323" s="110">
        <f t="shared" si="32"/>
        <v>13.20979020979021</v>
      </c>
      <c r="D323" s="2">
        <v>14.07</v>
      </c>
      <c r="E323" s="25">
        <f t="shared" si="33"/>
        <v>13.92</v>
      </c>
      <c r="F323" s="60">
        <f t="shared" si="28"/>
        <v>-0.71020979020978992</v>
      </c>
    </row>
    <row r="324" spans="1:6" x14ac:dyDescent="0.3">
      <c r="A324" s="3">
        <v>43038</v>
      </c>
      <c r="B324" s="1">
        <v>18.89</v>
      </c>
      <c r="C324" s="110">
        <f t="shared" si="32"/>
        <v>13.20979020979021</v>
      </c>
      <c r="D324" s="2">
        <v>14.27</v>
      </c>
      <c r="E324" s="25">
        <f t="shared" si="33"/>
        <v>14.12</v>
      </c>
      <c r="F324" s="60">
        <f t="shared" si="28"/>
        <v>-0.9102097902097892</v>
      </c>
    </row>
    <row r="325" spans="1:6" ht="13.5" thickBot="1" x14ac:dyDescent="0.35">
      <c r="A325" s="7">
        <v>43039</v>
      </c>
      <c r="B325" s="8">
        <v>18.89</v>
      </c>
      <c r="C325" s="111">
        <f t="shared" si="32"/>
        <v>13.20979020979021</v>
      </c>
      <c r="D325" s="9">
        <v>14.27</v>
      </c>
      <c r="E325" s="26">
        <f t="shared" si="33"/>
        <v>14.12</v>
      </c>
      <c r="F325" s="61">
        <f t="shared" ref="F325:F388" si="34">C325-E325</f>
        <v>-0.9102097902097892</v>
      </c>
    </row>
    <row r="326" spans="1:6" x14ac:dyDescent="0.3">
      <c r="A326" s="5" t="s">
        <v>11</v>
      </c>
      <c r="B326" s="5">
        <f t="shared" ref="B326:E326" si="35">AVERAGE(B295:B325)</f>
        <v>18.88999999999999</v>
      </c>
      <c r="C326" s="6">
        <f t="shared" si="35"/>
        <v>13.209790209790201</v>
      </c>
      <c r="D326" s="6">
        <f t="shared" si="35"/>
        <v>13.92483870967742</v>
      </c>
      <c r="E326" s="6">
        <f t="shared" si="35"/>
        <v>13.774838709677422</v>
      </c>
      <c r="F326" s="62">
        <f t="shared" si="34"/>
        <v>-0.5650484998872205</v>
      </c>
    </row>
    <row r="327" spans="1:6" x14ac:dyDescent="0.3">
      <c r="D327" s="58"/>
      <c r="F327" s="58"/>
    </row>
    <row r="328" spans="1:6" x14ac:dyDescent="0.3">
      <c r="A328" s="3">
        <v>43040</v>
      </c>
      <c r="B328" s="1">
        <v>18.89</v>
      </c>
      <c r="C328" s="110">
        <f t="shared" ref="C328:C357" si="36">B328/1.43</f>
        <v>13.20979020979021</v>
      </c>
      <c r="D328" s="12">
        <v>14.27</v>
      </c>
      <c r="E328" s="4">
        <f>D328-0.15</f>
        <v>14.12</v>
      </c>
      <c r="F328" s="60">
        <f t="shared" si="34"/>
        <v>-0.9102097902097892</v>
      </c>
    </row>
    <row r="329" spans="1:6" x14ac:dyDescent="0.3">
      <c r="A329" s="3">
        <v>43041</v>
      </c>
      <c r="B329" s="1">
        <v>18.89</v>
      </c>
      <c r="C329" s="110">
        <f t="shared" si="36"/>
        <v>13.20979020979021</v>
      </c>
      <c r="D329" s="12">
        <v>14.27</v>
      </c>
      <c r="E329" s="4">
        <f t="shared" ref="E329:E357" si="37">D329-0.15</f>
        <v>14.12</v>
      </c>
      <c r="F329" s="60">
        <f t="shared" si="34"/>
        <v>-0.9102097902097892</v>
      </c>
    </row>
    <row r="330" spans="1:6" x14ac:dyDescent="0.3">
      <c r="A330" s="3">
        <v>43042</v>
      </c>
      <c r="B330" s="1">
        <v>18.89</v>
      </c>
      <c r="C330" s="110">
        <f t="shared" si="36"/>
        <v>13.20979020979021</v>
      </c>
      <c r="D330" s="12">
        <v>14.52</v>
      </c>
      <c r="E330" s="4">
        <f t="shared" si="37"/>
        <v>14.37</v>
      </c>
      <c r="F330" s="60">
        <f t="shared" si="34"/>
        <v>-1.1602097902097892</v>
      </c>
    </row>
    <row r="331" spans="1:6" x14ac:dyDescent="0.3">
      <c r="A331" s="3">
        <v>43043</v>
      </c>
      <c r="B331" s="1">
        <v>18.89</v>
      </c>
      <c r="C331" s="110">
        <f t="shared" si="36"/>
        <v>13.20979020979021</v>
      </c>
      <c r="D331" s="12">
        <v>14.52</v>
      </c>
      <c r="E331" s="4">
        <f t="shared" si="37"/>
        <v>14.37</v>
      </c>
      <c r="F331" s="60">
        <f t="shared" si="34"/>
        <v>-1.1602097902097892</v>
      </c>
    </row>
    <row r="332" spans="1:6" x14ac:dyDescent="0.3">
      <c r="A332" s="3">
        <v>43044</v>
      </c>
      <c r="B332" s="1">
        <v>18.89</v>
      </c>
      <c r="C332" s="110">
        <f t="shared" si="36"/>
        <v>13.20979020979021</v>
      </c>
      <c r="D332" s="12">
        <v>14.52</v>
      </c>
      <c r="E332" s="4">
        <f t="shared" si="37"/>
        <v>14.37</v>
      </c>
      <c r="F332" s="60">
        <f t="shared" si="34"/>
        <v>-1.1602097902097892</v>
      </c>
    </row>
    <row r="333" spans="1:6" x14ac:dyDescent="0.3">
      <c r="A333" s="3">
        <v>43045</v>
      </c>
      <c r="B333" s="1">
        <v>18.89</v>
      </c>
      <c r="C333" s="110">
        <f t="shared" si="36"/>
        <v>13.20979020979021</v>
      </c>
      <c r="D333" s="12">
        <v>14.62</v>
      </c>
      <c r="E333" s="4">
        <f t="shared" si="37"/>
        <v>14.469999999999999</v>
      </c>
      <c r="F333" s="60">
        <f t="shared" si="34"/>
        <v>-1.2602097902097888</v>
      </c>
    </row>
    <row r="334" spans="1:6" x14ac:dyDescent="0.3">
      <c r="A334" s="3">
        <v>43046</v>
      </c>
      <c r="B334" s="1">
        <v>18.89</v>
      </c>
      <c r="C334" s="110">
        <f t="shared" si="36"/>
        <v>13.20979020979021</v>
      </c>
      <c r="D334" s="12">
        <v>14.72</v>
      </c>
      <c r="E334" s="4">
        <f t="shared" si="37"/>
        <v>14.57</v>
      </c>
      <c r="F334" s="60">
        <f t="shared" si="34"/>
        <v>-1.3602097902097903</v>
      </c>
    </row>
    <row r="335" spans="1:6" x14ac:dyDescent="0.3">
      <c r="A335" s="3">
        <v>43047</v>
      </c>
      <c r="B335" s="1">
        <v>18.89</v>
      </c>
      <c r="C335" s="110">
        <f t="shared" si="36"/>
        <v>13.20979020979021</v>
      </c>
      <c r="D335" s="12">
        <v>14.72</v>
      </c>
      <c r="E335" s="4">
        <f t="shared" si="37"/>
        <v>14.57</v>
      </c>
      <c r="F335" s="60">
        <f t="shared" si="34"/>
        <v>-1.3602097902097903</v>
      </c>
    </row>
    <row r="336" spans="1:6" x14ac:dyDescent="0.3">
      <c r="A336" s="3">
        <v>43048</v>
      </c>
      <c r="B336" s="1">
        <v>18.89</v>
      </c>
      <c r="C336" s="110">
        <f t="shared" si="36"/>
        <v>13.20979020979021</v>
      </c>
      <c r="D336" s="12">
        <v>14.72</v>
      </c>
      <c r="E336" s="4">
        <f t="shared" si="37"/>
        <v>14.57</v>
      </c>
      <c r="F336" s="60">
        <f t="shared" si="34"/>
        <v>-1.3602097902097903</v>
      </c>
    </row>
    <row r="337" spans="1:6" x14ac:dyDescent="0.3">
      <c r="A337" s="3">
        <v>43049</v>
      </c>
      <c r="B337" s="1">
        <v>18.89</v>
      </c>
      <c r="C337" s="110">
        <f t="shared" si="36"/>
        <v>13.20979020979021</v>
      </c>
      <c r="D337" s="12">
        <v>14.72</v>
      </c>
      <c r="E337" s="4">
        <f t="shared" si="37"/>
        <v>14.57</v>
      </c>
      <c r="F337" s="60">
        <f t="shared" si="34"/>
        <v>-1.3602097902097903</v>
      </c>
    </row>
    <row r="338" spans="1:6" x14ac:dyDescent="0.3">
      <c r="A338" s="3">
        <v>43050</v>
      </c>
      <c r="B338" s="1">
        <v>18.89</v>
      </c>
      <c r="C338" s="110">
        <f t="shared" si="36"/>
        <v>13.20979020979021</v>
      </c>
      <c r="D338" s="12">
        <v>14.72</v>
      </c>
      <c r="E338" s="4">
        <f t="shared" si="37"/>
        <v>14.57</v>
      </c>
      <c r="F338" s="60">
        <f t="shared" si="34"/>
        <v>-1.3602097902097903</v>
      </c>
    </row>
    <row r="339" spans="1:6" x14ac:dyDescent="0.3">
      <c r="A339" s="3">
        <v>43051</v>
      </c>
      <c r="B339" s="1">
        <v>18.89</v>
      </c>
      <c r="C339" s="110">
        <f t="shared" si="36"/>
        <v>13.20979020979021</v>
      </c>
      <c r="D339" s="12">
        <v>14.72</v>
      </c>
      <c r="E339" s="4">
        <f t="shared" si="37"/>
        <v>14.57</v>
      </c>
      <c r="F339" s="60">
        <f t="shared" si="34"/>
        <v>-1.3602097902097903</v>
      </c>
    </row>
    <row r="340" spans="1:6" x14ac:dyDescent="0.3">
      <c r="A340" s="3">
        <v>43052</v>
      </c>
      <c r="B340" s="1">
        <v>18.89</v>
      </c>
      <c r="C340" s="110">
        <f t="shared" si="36"/>
        <v>13.20979020979021</v>
      </c>
      <c r="D340" s="12">
        <v>14.72</v>
      </c>
      <c r="E340" s="4">
        <f t="shared" si="37"/>
        <v>14.57</v>
      </c>
      <c r="F340" s="60">
        <f t="shared" si="34"/>
        <v>-1.3602097902097903</v>
      </c>
    </row>
    <row r="341" spans="1:6" x14ac:dyDescent="0.3">
      <c r="A341" s="3">
        <v>43053</v>
      </c>
      <c r="B341" s="1">
        <v>18.89</v>
      </c>
      <c r="C341" s="110">
        <f t="shared" si="36"/>
        <v>13.20979020979021</v>
      </c>
      <c r="D341" s="12">
        <v>14.72</v>
      </c>
      <c r="E341" s="4">
        <f t="shared" si="37"/>
        <v>14.57</v>
      </c>
      <c r="F341" s="60">
        <f t="shared" si="34"/>
        <v>-1.3602097902097903</v>
      </c>
    </row>
    <row r="342" spans="1:6" x14ac:dyDescent="0.3">
      <c r="A342" s="3">
        <v>43054</v>
      </c>
      <c r="B342" s="1">
        <v>18.89</v>
      </c>
      <c r="C342" s="110">
        <f t="shared" si="36"/>
        <v>13.20979020979021</v>
      </c>
      <c r="D342" s="12">
        <v>14.57</v>
      </c>
      <c r="E342" s="4">
        <f t="shared" si="37"/>
        <v>14.42</v>
      </c>
      <c r="F342" s="60">
        <f t="shared" si="34"/>
        <v>-1.2102097902097899</v>
      </c>
    </row>
    <row r="343" spans="1:6" x14ac:dyDescent="0.3">
      <c r="A343" s="3">
        <v>43055</v>
      </c>
      <c r="B343" s="1">
        <v>18.89</v>
      </c>
      <c r="C343" s="110">
        <f t="shared" si="36"/>
        <v>13.20979020979021</v>
      </c>
      <c r="D343" s="12">
        <v>14.42</v>
      </c>
      <c r="E343" s="4">
        <f t="shared" si="37"/>
        <v>14.27</v>
      </c>
      <c r="F343" s="60">
        <f t="shared" si="34"/>
        <v>-1.0602097902097896</v>
      </c>
    </row>
    <row r="344" spans="1:6" x14ac:dyDescent="0.3">
      <c r="A344" s="3">
        <v>43056</v>
      </c>
      <c r="B344" s="1">
        <v>18.89</v>
      </c>
      <c r="C344" s="110">
        <f t="shared" si="36"/>
        <v>13.20979020979021</v>
      </c>
      <c r="D344" s="12">
        <v>14.32</v>
      </c>
      <c r="E344" s="4">
        <f t="shared" si="37"/>
        <v>14.17</v>
      </c>
      <c r="F344" s="60">
        <f t="shared" si="34"/>
        <v>-0.96020979020978992</v>
      </c>
    </row>
    <row r="345" spans="1:6" x14ac:dyDescent="0.3">
      <c r="A345" s="3">
        <v>43057</v>
      </c>
      <c r="B345" s="1">
        <v>18.89</v>
      </c>
      <c r="C345" s="110">
        <f t="shared" si="36"/>
        <v>13.20979020979021</v>
      </c>
      <c r="D345" s="12">
        <v>14.32</v>
      </c>
      <c r="E345" s="4">
        <f t="shared" si="37"/>
        <v>14.17</v>
      </c>
      <c r="F345" s="60">
        <f t="shared" si="34"/>
        <v>-0.96020979020978992</v>
      </c>
    </row>
    <row r="346" spans="1:6" x14ac:dyDescent="0.3">
      <c r="A346" s="3">
        <v>43058</v>
      </c>
      <c r="B346" s="1">
        <v>18.89</v>
      </c>
      <c r="C346" s="110">
        <f t="shared" si="36"/>
        <v>13.20979020979021</v>
      </c>
      <c r="D346" s="12">
        <v>14.32</v>
      </c>
      <c r="E346" s="4">
        <f t="shared" si="37"/>
        <v>14.17</v>
      </c>
      <c r="F346" s="60">
        <f t="shared" si="34"/>
        <v>-0.96020979020978992</v>
      </c>
    </row>
    <row r="347" spans="1:6" x14ac:dyDescent="0.3">
      <c r="A347" s="3">
        <v>43059</v>
      </c>
      <c r="B347" s="1">
        <v>18.89</v>
      </c>
      <c r="C347" s="110">
        <f t="shared" si="36"/>
        <v>13.20979020979021</v>
      </c>
      <c r="D347" s="12">
        <v>14.32</v>
      </c>
      <c r="E347" s="4">
        <f t="shared" si="37"/>
        <v>14.17</v>
      </c>
      <c r="F347" s="60">
        <f t="shared" si="34"/>
        <v>-0.96020979020978992</v>
      </c>
    </row>
    <row r="348" spans="1:6" x14ac:dyDescent="0.3">
      <c r="A348" s="3">
        <v>43060</v>
      </c>
      <c r="B348" s="1">
        <v>18.89</v>
      </c>
      <c r="C348" s="110">
        <f t="shared" si="36"/>
        <v>13.20979020979021</v>
      </c>
      <c r="D348" s="12">
        <v>14.32</v>
      </c>
      <c r="E348" s="4">
        <f t="shared" si="37"/>
        <v>14.17</v>
      </c>
      <c r="F348" s="60">
        <f t="shared" si="34"/>
        <v>-0.96020979020978992</v>
      </c>
    </row>
    <row r="349" spans="1:6" x14ac:dyDescent="0.3">
      <c r="A349" s="3">
        <v>43061</v>
      </c>
      <c r="B349" s="1">
        <v>18.89</v>
      </c>
      <c r="C349" s="110">
        <f t="shared" si="36"/>
        <v>13.20979020979021</v>
      </c>
      <c r="D349" s="12">
        <v>14.52</v>
      </c>
      <c r="E349" s="4">
        <f t="shared" si="37"/>
        <v>14.37</v>
      </c>
      <c r="F349" s="60">
        <f t="shared" si="34"/>
        <v>-1.1602097902097892</v>
      </c>
    </row>
    <row r="350" spans="1:6" x14ac:dyDescent="0.3">
      <c r="A350" s="3">
        <v>43062</v>
      </c>
      <c r="B350" s="1">
        <v>18.89</v>
      </c>
      <c r="C350" s="110">
        <f t="shared" si="36"/>
        <v>13.20979020979021</v>
      </c>
      <c r="D350" s="12">
        <v>14.52</v>
      </c>
      <c r="E350" s="4">
        <f t="shared" si="37"/>
        <v>14.37</v>
      </c>
      <c r="F350" s="60">
        <f t="shared" si="34"/>
        <v>-1.1602097902097892</v>
      </c>
    </row>
    <row r="351" spans="1:6" x14ac:dyDescent="0.3">
      <c r="A351" s="3">
        <v>43063</v>
      </c>
      <c r="B351" s="1">
        <v>18.89</v>
      </c>
      <c r="C351" s="110">
        <f t="shared" si="36"/>
        <v>13.20979020979021</v>
      </c>
      <c r="D351" s="12">
        <v>14.52</v>
      </c>
      <c r="E351" s="4">
        <f t="shared" si="37"/>
        <v>14.37</v>
      </c>
      <c r="F351" s="60">
        <f t="shared" si="34"/>
        <v>-1.1602097902097892</v>
      </c>
    </row>
    <row r="352" spans="1:6" x14ac:dyDescent="0.3">
      <c r="A352" s="3">
        <v>43064</v>
      </c>
      <c r="B352" s="1">
        <v>18.89</v>
      </c>
      <c r="C352" s="110">
        <f t="shared" si="36"/>
        <v>13.20979020979021</v>
      </c>
      <c r="D352" s="12">
        <v>14.52</v>
      </c>
      <c r="E352" s="4">
        <f t="shared" si="37"/>
        <v>14.37</v>
      </c>
      <c r="F352" s="60">
        <f t="shared" si="34"/>
        <v>-1.1602097902097892</v>
      </c>
    </row>
    <row r="353" spans="1:6" x14ac:dyDescent="0.3">
      <c r="A353" s="3">
        <v>43065</v>
      </c>
      <c r="B353" s="1">
        <v>18.89</v>
      </c>
      <c r="C353" s="110">
        <f t="shared" si="36"/>
        <v>13.20979020979021</v>
      </c>
      <c r="D353" s="12">
        <v>14.52</v>
      </c>
      <c r="E353" s="4">
        <f t="shared" si="37"/>
        <v>14.37</v>
      </c>
      <c r="F353" s="60">
        <f t="shared" si="34"/>
        <v>-1.1602097902097892</v>
      </c>
    </row>
    <row r="354" spans="1:6" x14ac:dyDescent="0.3">
      <c r="A354" s="3">
        <v>43066</v>
      </c>
      <c r="B354" s="1">
        <v>18.89</v>
      </c>
      <c r="C354" s="110">
        <f t="shared" si="36"/>
        <v>13.20979020979021</v>
      </c>
      <c r="D354" s="12">
        <v>14.62</v>
      </c>
      <c r="E354" s="4">
        <f t="shared" si="37"/>
        <v>14.469999999999999</v>
      </c>
      <c r="F354" s="60">
        <f t="shared" si="34"/>
        <v>-1.2602097902097888</v>
      </c>
    </row>
    <row r="355" spans="1:6" x14ac:dyDescent="0.3">
      <c r="A355" s="3">
        <v>43067</v>
      </c>
      <c r="B355" s="1">
        <v>18.89</v>
      </c>
      <c r="C355" s="110">
        <f t="shared" si="36"/>
        <v>13.20979020979021</v>
      </c>
      <c r="D355" s="12">
        <v>14.52</v>
      </c>
      <c r="E355" s="4">
        <f t="shared" si="37"/>
        <v>14.37</v>
      </c>
      <c r="F355" s="60">
        <f t="shared" si="34"/>
        <v>-1.1602097902097892</v>
      </c>
    </row>
    <row r="356" spans="1:6" x14ac:dyDescent="0.3">
      <c r="A356" s="3">
        <v>43068</v>
      </c>
      <c r="B356" s="1">
        <v>18.89</v>
      </c>
      <c r="C356" s="110">
        <f t="shared" si="36"/>
        <v>13.20979020979021</v>
      </c>
      <c r="D356" s="12">
        <v>14.52</v>
      </c>
      <c r="E356" s="4">
        <f t="shared" si="37"/>
        <v>14.37</v>
      </c>
      <c r="F356" s="60">
        <f t="shared" si="34"/>
        <v>-1.1602097902097892</v>
      </c>
    </row>
    <row r="357" spans="1:6" ht="13.5" thickBot="1" x14ac:dyDescent="0.35">
      <c r="A357" s="7">
        <v>43069</v>
      </c>
      <c r="B357" s="8">
        <v>18.89</v>
      </c>
      <c r="C357" s="111">
        <f t="shared" si="36"/>
        <v>13.20979020979021</v>
      </c>
      <c r="D357" s="13">
        <v>14.37</v>
      </c>
      <c r="E357" s="10">
        <f t="shared" si="37"/>
        <v>14.219999999999999</v>
      </c>
      <c r="F357" s="61">
        <f t="shared" si="34"/>
        <v>-1.0102097902097888</v>
      </c>
    </row>
    <row r="358" spans="1:6" x14ac:dyDescent="0.3">
      <c r="A358" s="5" t="s">
        <v>12</v>
      </c>
      <c r="B358" s="5">
        <v>18.89</v>
      </c>
      <c r="C358" s="5">
        <v>13.19</v>
      </c>
      <c r="D358" s="6">
        <f>AVERAGE(D328:D357)</f>
        <v>14.523333333333328</v>
      </c>
      <c r="E358" s="6">
        <f>AVERAGE(E328:E357)</f>
        <v>14.373333333333335</v>
      </c>
      <c r="F358" s="62">
        <f t="shared" si="34"/>
        <v>-1.1833333333333353</v>
      </c>
    </row>
    <row r="359" spans="1:6" x14ac:dyDescent="0.3">
      <c r="F359" s="58"/>
    </row>
    <row r="360" spans="1:6" x14ac:dyDescent="0.3">
      <c r="A360" s="3">
        <v>43070</v>
      </c>
      <c r="B360" s="1">
        <v>18.89</v>
      </c>
      <c r="C360" s="110">
        <f t="shared" ref="C360:C390" si="38">B360/1.43</f>
        <v>13.20979020979021</v>
      </c>
      <c r="D360" s="2">
        <v>14.37</v>
      </c>
      <c r="E360" s="4">
        <f>D360-0.15</f>
        <v>14.219999999999999</v>
      </c>
      <c r="F360" s="60">
        <f t="shared" si="34"/>
        <v>-1.0102097902097888</v>
      </c>
    </row>
    <row r="361" spans="1:6" x14ac:dyDescent="0.3">
      <c r="A361" s="3">
        <v>43071</v>
      </c>
      <c r="B361" s="1">
        <v>18.89</v>
      </c>
      <c r="C361" s="110">
        <f t="shared" si="38"/>
        <v>13.20979020979021</v>
      </c>
      <c r="D361" s="2">
        <v>14.37</v>
      </c>
      <c r="E361" s="4">
        <f t="shared" ref="E361:E390" si="39">D361-0.15</f>
        <v>14.219999999999999</v>
      </c>
      <c r="F361" s="60">
        <f t="shared" si="34"/>
        <v>-1.0102097902097888</v>
      </c>
    </row>
    <row r="362" spans="1:6" x14ac:dyDescent="0.3">
      <c r="A362" s="3">
        <v>43072</v>
      </c>
      <c r="B362" s="1">
        <v>18.89</v>
      </c>
      <c r="C362" s="110">
        <f t="shared" si="38"/>
        <v>13.20979020979021</v>
      </c>
      <c r="D362" s="2">
        <v>14.37</v>
      </c>
      <c r="E362" s="4">
        <f t="shared" si="39"/>
        <v>14.219999999999999</v>
      </c>
      <c r="F362" s="60">
        <f t="shared" si="34"/>
        <v>-1.0102097902097888</v>
      </c>
    </row>
    <row r="363" spans="1:6" x14ac:dyDescent="0.3">
      <c r="A363" s="3">
        <v>43073</v>
      </c>
      <c r="B363" s="1">
        <v>18.89</v>
      </c>
      <c r="C363" s="110">
        <f t="shared" si="38"/>
        <v>13.20979020979021</v>
      </c>
      <c r="D363" s="2">
        <v>14.47</v>
      </c>
      <c r="E363" s="4">
        <f t="shared" si="39"/>
        <v>14.32</v>
      </c>
      <c r="F363" s="60">
        <f t="shared" si="34"/>
        <v>-1.1102097902097903</v>
      </c>
    </row>
    <row r="364" spans="1:6" x14ac:dyDescent="0.3">
      <c r="A364" s="3">
        <v>43074</v>
      </c>
      <c r="B364" s="1">
        <v>18.89</v>
      </c>
      <c r="C364" s="110">
        <f t="shared" si="38"/>
        <v>13.20979020979021</v>
      </c>
      <c r="D364" s="2">
        <v>14.37</v>
      </c>
      <c r="E364" s="4">
        <f t="shared" si="39"/>
        <v>14.219999999999999</v>
      </c>
      <c r="F364" s="60">
        <f t="shared" si="34"/>
        <v>-1.0102097902097888</v>
      </c>
    </row>
    <row r="365" spans="1:6" x14ac:dyDescent="0.3">
      <c r="A365" s="3">
        <v>43075</v>
      </c>
      <c r="B365" s="1">
        <v>18.89</v>
      </c>
      <c r="C365" s="110">
        <f t="shared" si="38"/>
        <v>13.20979020979021</v>
      </c>
      <c r="D365" s="2">
        <v>14.37</v>
      </c>
      <c r="E365" s="4">
        <f t="shared" si="39"/>
        <v>14.219999999999999</v>
      </c>
      <c r="F365" s="60">
        <f t="shared" si="34"/>
        <v>-1.0102097902097888</v>
      </c>
    </row>
    <row r="366" spans="1:6" x14ac:dyDescent="0.3">
      <c r="A366" s="3">
        <v>43076</v>
      </c>
      <c r="B366" s="1">
        <v>18.89</v>
      </c>
      <c r="C366" s="110">
        <f t="shared" si="38"/>
        <v>13.20979020979021</v>
      </c>
      <c r="D366" s="2">
        <v>14.27</v>
      </c>
      <c r="E366" s="4">
        <f t="shared" si="39"/>
        <v>14.12</v>
      </c>
      <c r="F366" s="60">
        <f t="shared" si="34"/>
        <v>-0.9102097902097892</v>
      </c>
    </row>
    <row r="367" spans="1:6" x14ac:dyDescent="0.3">
      <c r="A367" s="3">
        <v>43077</v>
      </c>
      <c r="B367" s="1">
        <v>18.89</v>
      </c>
      <c r="C367" s="110">
        <f t="shared" si="38"/>
        <v>13.20979020979021</v>
      </c>
      <c r="D367" s="2">
        <v>14.27</v>
      </c>
      <c r="E367" s="4">
        <f t="shared" si="39"/>
        <v>14.12</v>
      </c>
      <c r="F367" s="60">
        <f t="shared" si="34"/>
        <v>-0.9102097902097892</v>
      </c>
    </row>
    <row r="368" spans="1:6" x14ac:dyDescent="0.3">
      <c r="A368" s="3">
        <v>43078</v>
      </c>
      <c r="B368" s="1">
        <v>18.89</v>
      </c>
      <c r="C368" s="110">
        <f t="shared" si="38"/>
        <v>13.20979020979021</v>
      </c>
      <c r="D368" s="2">
        <v>14.27</v>
      </c>
      <c r="E368" s="4">
        <f t="shared" si="39"/>
        <v>14.12</v>
      </c>
      <c r="F368" s="60">
        <f t="shared" si="34"/>
        <v>-0.9102097902097892</v>
      </c>
    </row>
    <row r="369" spans="1:6" x14ac:dyDescent="0.3">
      <c r="A369" s="3">
        <v>43079</v>
      </c>
      <c r="B369" s="1">
        <v>18.89</v>
      </c>
      <c r="C369" s="110">
        <f t="shared" si="38"/>
        <v>13.20979020979021</v>
      </c>
      <c r="D369" s="2">
        <v>14.27</v>
      </c>
      <c r="E369" s="4">
        <f t="shared" si="39"/>
        <v>14.12</v>
      </c>
      <c r="F369" s="60">
        <f t="shared" si="34"/>
        <v>-0.9102097902097892</v>
      </c>
    </row>
    <row r="370" spans="1:6" x14ac:dyDescent="0.3">
      <c r="A370" s="3">
        <v>43080</v>
      </c>
      <c r="B370" s="1">
        <v>18.89</v>
      </c>
      <c r="C370" s="110">
        <f t="shared" si="38"/>
        <v>13.20979020979021</v>
      </c>
      <c r="D370" s="2">
        <v>14.42</v>
      </c>
      <c r="E370" s="4">
        <f t="shared" si="39"/>
        <v>14.27</v>
      </c>
      <c r="F370" s="60">
        <f t="shared" si="34"/>
        <v>-1.0602097902097896</v>
      </c>
    </row>
    <row r="371" spans="1:6" x14ac:dyDescent="0.3">
      <c r="A371" s="3">
        <v>43081</v>
      </c>
      <c r="B371" s="1">
        <v>18.89</v>
      </c>
      <c r="C371" s="110">
        <f t="shared" si="38"/>
        <v>13.20979020979021</v>
      </c>
      <c r="D371" s="2">
        <v>14.42</v>
      </c>
      <c r="E371" s="4">
        <f t="shared" si="39"/>
        <v>14.27</v>
      </c>
      <c r="F371" s="60">
        <f t="shared" si="34"/>
        <v>-1.0602097902097896</v>
      </c>
    </row>
    <row r="372" spans="1:6" x14ac:dyDescent="0.3">
      <c r="A372" s="3">
        <v>43082</v>
      </c>
      <c r="B372" s="1">
        <v>18.89</v>
      </c>
      <c r="C372" s="110">
        <f t="shared" si="38"/>
        <v>13.20979020979021</v>
      </c>
      <c r="D372" s="2">
        <v>14.42</v>
      </c>
      <c r="E372" s="4">
        <f t="shared" si="39"/>
        <v>14.27</v>
      </c>
      <c r="F372" s="60">
        <f t="shared" si="34"/>
        <v>-1.0602097902097896</v>
      </c>
    </row>
    <row r="373" spans="1:6" x14ac:dyDescent="0.3">
      <c r="A373" s="3">
        <v>43083</v>
      </c>
      <c r="B373" s="1">
        <v>18.89</v>
      </c>
      <c r="C373" s="110">
        <f t="shared" si="38"/>
        <v>13.20979020979021</v>
      </c>
      <c r="D373" s="2">
        <v>14.42</v>
      </c>
      <c r="E373" s="4">
        <f t="shared" si="39"/>
        <v>14.27</v>
      </c>
      <c r="F373" s="60">
        <f t="shared" si="34"/>
        <v>-1.0602097902097896</v>
      </c>
    </row>
    <row r="374" spans="1:6" x14ac:dyDescent="0.3">
      <c r="A374" s="3">
        <v>43084</v>
      </c>
      <c r="B374" s="1">
        <v>18.89</v>
      </c>
      <c r="C374" s="110">
        <f t="shared" si="38"/>
        <v>13.20979020979021</v>
      </c>
      <c r="D374" s="2">
        <v>14.42</v>
      </c>
      <c r="E374" s="4">
        <f t="shared" si="39"/>
        <v>14.27</v>
      </c>
      <c r="F374" s="60">
        <f t="shared" si="34"/>
        <v>-1.0602097902097896</v>
      </c>
    </row>
    <row r="375" spans="1:6" x14ac:dyDescent="0.3">
      <c r="A375" s="3">
        <v>43085</v>
      </c>
      <c r="B375" s="1">
        <v>18.89</v>
      </c>
      <c r="C375" s="110">
        <f t="shared" si="38"/>
        <v>13.20979020979021</v>
      </c>
      <c r="D375" s="2">
        <v>14.42</v>
      </c>
      <c r="E375" s="4">
        <f t="shared" si="39"/>
        <v>14.27</v>
      </c>
      <c r="F375" s="60">
        <f t="shared" si="34"/>
        <v>-1.0602097902097896</v>
      </c>
    </row>
    <row r="376" spans="1:6" x14ac:dyDescent="0.3">
      <c r="A376" s="3">
        <v>43086</v>
      </c>
      <c r="B376" s="1">
        <v>18.89</v>
      </c>
      <c r="C376" s="110">
        <f t="shared" si="38"/>
        <v>13.20979020979021</v>
      </c>
      <c r="D376" s="2">
        <v>14.42</v>
      </c>
      <c r="E376" s="4">
        <f t="shared" si="39"/>
        <v>14.27</v>
      </c>
      <c r="F376" s="60">
        <f t="shared" si="34"/>
        <v>-1.0602097902097896</v>
      </c>
    </row>
    <row r="377" spans="1:6" x14ac:dyDescent="0.3">
      <c r="A377" s="3">
        <v>43087</v>
      </c>
      <c r="B377" s="1">
        <v>18.89</v>
      </c>
      <c r="C377" s="110">
        <f t="shared" si="38"/>
        <v>13.20979020979021</v>
      </c>
      <c r="D377" s="2">
        <v>14.42</v>
      </c>
      <c r="E377" s="4">
        <f t="shared" si="39"/>
        <v>14.27</v>
      </c>
      <c r="F377" s="60">
        <f t="shared" si="34"/>
        <v>-1.0602097902097896</v>
      </c>
    </row>
    <row r="378" spans="1:6" x14ac:dyDescent="0.3">
      <c r="A378" s="3">
        <v>43088</v>
      </c>
      <c r="B378" s="1">
        <v>18.89</v>
      </c>
      <c r="C378" s="110">
        <f t="shared" si="38"/>
        <v>13.20979020979021</v>
      </c>
      <c r="D378" s="2">
        <v>14.42</v>
      </c>
      <c r="E378" s="4">
        <f t="shared" si="39"/>
        <v>14.27</v>
      </c>
      <c r="F378" s="60">
        <f t="shared" si="34"/>
        <v>-1.0602097902097896</v>
      </c>
    </row>
    <row r="379" spans="1:6" x14ac:dyDescent="0.3">
      <c r="A379" s="3">
        <v>43089</v>
      </c>
      <c r="B379" s="1">
        <v>18.89</v>
      </c>
      <c r="C379" s="110">
        <f t="shared" si="38"/>
        <v>13.20979020979021</v>
      </c>
      <c r="D379" s="2">
        <v>14.57</v>
      </c>
      <c r="E379" s="4">
        <f t="shared" si="39"/>
        <v>14.42</v>
      </c>
      <c r="F379" s="60">
        <f t="shared" si="34"/>
        <v>-1.2102097902097899</v>
      </c>
    </row>
    <row r="380" spans="1:6" x14ac:dyDescent="0.3">
      <c r="A380" s="3">
        <v>43090</v>
      </c>
      <c r="B380" s="1">
        <v>18.89</v>
      </c>
      <c r="C380" s="110">
        <f t="shared" si="38"/>
        <v>13.20979020979021</v>
      </c>
      <c r="D380" s="2">
        <v>14.57</v>
      </c>
      <c r="E380" s="4">
        <f t="shared" si="39"/>
        <v>14.42</v>
      </c>
      <c r="F380" s="60">
        <f t="shared" si="34"/>
        <v>-1.2102097902097899</v>
      </c>
    </row>
    <row r="381" spans="1:6" x14ac:dyDescent="0.3">
      <c r="A381" s="3">
        <v>43091</v>
      </c>
      <c r="B381" s="1">
        <v>18.89</v>
      </c>
      <c r="C381" s="110">
        <f t="shared" si="38"/>
        <v>13.20979020979021</v>
      </c>
      <c r="D381" s="2">
        <v>14.47</v>
      </c>
      <c r="E381" s="4">
        <f t="shared" si="39"/>
        <v>14.32</v>
      </c>
      <c r="F381" s="60">
        <f t="shared" si="34"/>
        <v>-1.1102097902097903</v>
      </c>
    </row>
    <row r="382" spans="1:6" x14ac:dyDescent="0.3">
      <c r="A382" s="3">
        <v>43092</v>
      </c>
      <c r="B382" s="1">
        <v>18.89</v>
      </c>
      <c r="C382" s="110">
        <f t="shared" si="38"/>
        <v>13.20979020979021</v>
      </c>
      <c r="D382" s="2">
        <v>14.47</v>
      </c>
      <c r="E382" s="4">
        <f t="shared" si="39"/>
        <v>14.32</v>
      </c>
      <c r="F382" s="60">
        <f t="shared" si="34"/>
        <v>-1.1102097902097903</v>
      </c>
    </row>
    <row r="383" spans="1:6" x14ac:dyDescent="0.3">
      <c r="A383" s="3">
        <v>43093</v>
      </c>
      <c r="B383" s="1">
        <v>18.89</v>
      </c>
      <c r="C383" s="110">
        <f t="shared" si="38"/>
        <v>13.20979020979021</v>
      </c>
      <c r="D383" s="2">
        <v>14.47</v>
      </c>
      <c r="E383" s="4">
        <f t="shared" si="39"/>
        <v>14.32</v>
      </c>
      <c r="F383" s="60">
        <f t="shared" si="34"/>
        <v>-1.1102097902097903</v>
      </c>
    </row>
    <row r="384" spans="1:6" x14ac:dyDescent="0.3">
      <c r="A384" s="3">
        <v>43094</v>
      </c>
      <c r="B384" s="1">
        <v>18.89</v>
      </c>
      <c r="C384" s="110">
        <f t="shared" si="38"/>
        <v>13.20979020979021</v>
      </c>
      <c r="D384" s="2">
        <v>14.47</v>
      </c>
      <c r="E384" s="4">
        <f t="shared" si="39"/>
        <v>14.32</v>
      </c>
      <c r="F384" s="60">
        <f t="shared" si="34"/>
        <v>-1.1102097902097903</v>
      </c>
    </row>
    <row r="385" spans="1:6" x14ac:dyDescent="0.3">
      <c r="A385" s="3">
        <v>43095</v>
      </c>
      <c r="B385" s="1">
        <v>18.89</v>
      </c>
      <c r="C385" s="110">
        <f t="shared" si="38"/>
        <v>13.20979020979021</v>
      </c>
      <c r="D385" s="2">
        <v>14.47</v>
      </c>
      <c r="E385" s="4">
        <f t="shared" si="39"/>
        <v>14.32</v>
      </c>
      <c r="F385" s="60">
        <f t="shared" si="34"/>
        <v>-1.1102097902097903</v>
      </c>
    </row>
    <row r="386" spans="1:6" x14ac:dyDescent="0.3">
      <c r="A386" s="3">
        <v>43096</v>
      </c>
      <c r="B386" s="1">
        <v>18.89</v>
      </c>
      <c r="C386" s="110">
        <f t="shared" si="38"/>
        <v>13.20979020979021</v>
      </c>
      <c r="D386" s="2">
        <v>14.47</v>
      </c>
      <c r="E386" s="4">
        <f t="shared" si="39"/>
        <v>14.32</v>
      </c>
      <c r="F386" s="60">
        <f t="shared" si="34"/>
        <v>-1.1102097902097903</v>
      </c>
    </row>
    <row r="387" spans="1:6" x14ac:dyDescent="0.3">
      <c r="A387" s="3">
        <v>43097</v>
      </c>
      <c r="B387" s="1">
        <v>18.89</v>
      </c>
      <c r="C387" s="110">
        <f t="shared" si="38"/>
        <v>13.20979020979021</v>
      </c>
      <c r="D387" s="2">
        <v>14.57</v>
      </c>
      <c r="E387" s="4">
        <f t="shared" si="39"/>
        <v>14.42</v>
      </c>
      <c r="F387" s="60">
        <f t="shared" si="34"/>
        <v>-1.2102097902097899</v>
      </c>
    </row>
    <row r="388" spans="1:6" x14ac:dyDescent="0.3">
      <c r="A388" s="3">
        <v>43098</v>
      </c>
      <c r="B388" s="1">
        <v>18.89</v>
      </c>
      <c r="C388" s="110">
        <f t="shared" si="38"/>
        <v>13.20979020979021</v>
      </c>
      <c r="D388" s="2">
        <v>14.47</v>
      </c>
      <c r="E388" s="4">
        <f t="shared" si="39"/>
        <v>14.32</v>
      </c>
      <c r="F388" s="60">
        <f t="shared" si="34"/>
        <v>-1.1102097902097903</v>
      </c>
    </row>
    <row r="389" spans="1:6" x14ac:dyDescent="0.3">
      <c r="A389" s="3">
        <v>43099</v>
      </c>
      <c r="B389" s="1">
        <v>18.89</v>
      </c>
      <c r="C389" s="110">
        <f t="shared" si="38"/>
        <v>13.20979020979021</v>
      </c>
      <c r="D389" s="2">
        <v>14.47</v>
      </c>
      <c r="E389" s="4">
        <f t="shared" si="39"/>
        <v>14.32</v>
      </c>
      <c r="F389" s="60">
        <f t="shared" ref="F389:F391" si="40">C389-E389</f>
        <v>-1.1102097902097903</v>
      </c>
    </row>
    <row r="390" spans="1:6" ht="13.5" thickBot="1" x14ac:dyDescent="0.35">
      <c r="A390" s="7">
        <v>43100</v>
      </c>
      <c r="B390" s="8">
        <v>18.89</v>
      </c>
      <c r="C390" s="111">
        <f t="shared" si="38"/>
        <v>13.20979020979021</v>
      </c>
      <c r="D390" s="9">
        <v>14.47</v>
      </c>
      <c r="E390" s="10">
        <f t="shared" si="39"/>
        <v>14.32</v>
      </c>
      <c r="F390" s="61">
        <f t="shared" si="40"/>
        <v>-1.1102097902097903</v>
      </c>
    </row>
    <row r="391" spans="1:6" x14ac:dyDescent="0.3">
      <c r="A391" s="5" t="s">
        <v>13</v>
      </c>
      <c r="B391" s="5">
        <f t="shared" ref="B391:E391" si="41">AVERAGE(B360:B390)</f>
        <v>18.88999999999999</v>
      </c>
      <c r="C391" s="6">
        <f t="shared" si="41"/>
        <v>13.209790209790201</v>
      </c>
      <c r="D391" s="6">
        <f t="shared" si="41"/>
        <v>14.423225806451619</v>
      </c>
      <c r="E391" s="6">
        <f t="shared" si="41"/>
        <v>14.273225806451613</v>
      </c>
      <c r="F391" s="62">
        <f t="shared" si="40"/>
        <v>-1.063435596661412</v>
      </c>
    </row>
    <row r="393" spans="1:6" x14ac:dyDescent="0.3">
      <c r="A393" s="70" t="s">
        <v>38</v>
      </c>
      <c r="B393" s="71"/>
      <c r="C393" s="72"/>
      <c r="D393" s="72"/>
      <c r="E393" s="73"/>
      <c r="F393" s="74">
        <f>(F35+F65+F98+F130+F163+F195+F228+F261+F293+F326+F358+F391)/12</f>
        <v>-0.77311984610372464</v>
      </c>
    </row>
  </sheetData>
  <mergeCells count="5">
    <mergeCell ref="A2:A3"/>
    <mergeCell ref="B2:C2"/>
    <mergeCell ref="D2:E2"/>
    <mergeCell ref="F2:F3"/>
    <mergeCell ref="A1:G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N30"/>
  <sheetViews>
    <sheetView zoomScale="80" zoomScaleNormal="80" workbookViewId="0"/>
  </sheetViews>
  <sheetFormatPr defaultColWidth="11.453125" defaultRowHeight="13" x14ac:dyDescent="0.3"/>
  <cols>
    <col min="1" max="1" width="45.7265625" style="81" customWidth="1"/>
    <col min="2" max="248" width="11.453125" style="81"/>
    <col min="249" max="16384" width="11.453125" style="29"/>
  </cols>
  <sheetData>
    <row r="1" spans="1:8" ht="18" customHeight="1" x14ac:dyDescent="0.3">
      <c r="A1" s="78" t="s">
        <v>26</v>
      </c>
      <c r="B1" s="79"/>
      <c r="C1" s="80"/>
      <c r="D1" s="80"/>
    </row>
    <row r="2" spans="1:8" ht="18" customHeight="1" x14ac:dyDescent="0.3">
      <c r="A2" s="82"/>
      <c r="B2" s="79"/>
      <c r="C2" s="80"/>
      <c r="D2" s="80"/>
    </row>
    <row r="3" spans="1:8" ht="18" customHeight="1" x14ac:dyDescent="0.3">
      <c r="A3" s="97" t="s">
        <v>27</v>
      </c>
      <c r="B3" s="79"/>
      <c r="C3" s="80"/>
      <c r="D3" s="80"/>
    </row>
    <row r="4" spans="1:8" ht="18" customHeight="1" x14ac:dyDescent="0.3">
      <c r="A4" s="79"/>
      <c r="B4" s="79"/>
      <c r="C4" s="80"/>
      <c r="D4" s="80"/>
    </row>
    <row r="5" spans="1:8" ht="18" customHeight="1" x14ac:dyDescent="0.35">
      <c r="A5" s="83" t="s">
        <v>14</v>
      </c>
      <c r="B5" s="98">
        <v>26.65</v>
      </c>
      <c r="C5" s="80"/>
      <c r="D5" s="80"/>
      <c r="H5" s="84"/>
    </row>
    <row r="6" spans="1:8" ht="18" customHeight="1" x14ac:dyDescent="0.3">
      <c r="A6" s="83" t="s">
        <v>15</v>
      </c>
      <c r="B6" s="85">
        <v>0.97</v>
      </c>
      <c r="C6" s="80"/>
      <c r="D6" s="80"/>
      <c r="H6" s="86"/>
    </row>
    <row r="7" spans="1:8" ht="18" customHeight="1" x14ac:dyDescent="0.3">
      <c r="A7" s="83" t="s">
        <v>16</v>
      </c>
      <c r="B7" s="87">
        <f>1-B6</f>
        <v>3.0000000000000027E-2</v>
      </c>
      <c r="C7" s="80"/>
      <c r="D7" s="80"/>
    </row>
    <row r="8" spans="1:8" ht="18" customHeight="1" x14ac:dyDescent="0.3">
      <c r="A8" s="83" t="s">
        <v>17</v>
      </c>
      <c r="B8" s="88">
        <v>50</v>
      </c>
      <c r="C8" s="80"/>
      <c r="D8" s="80"/>
    </row>
    <row r="9" spans="1:8" ht="18" customHeight="1" x14ac:dyDescent="0.3">
      <c r="A9" s="83" t="s">
        <v>18</v>
      </c>
      <c r="B9" s="89">
        <f>B8/3.6</f>
        <v>13.888888888888889</v>
      </c>
      <c r="C9" s="80"/>
      <c r="D9" s="80"/>
    </row>
    <row r="10" spans="1:8" ht="18" customHeight="1" x14ac:dyDescent="0.3">
      <c r="A10" s="83" t="s">
        <v>19</v>
      </c>
      <c r="B10" s="90">
        <f>(4*1.0079+12.011)/22.42</f>
        <v>0.71554861730597674</v>
      </c>
      <c r="C10" s="80"/>
      <c r="D10" s="80"/>
    </row>
    <row r="11" spans="1:8" ht="18" customHeight="1" x14ac:dyDescent="0.3">
      <c r="A11" s="83" t="s">
        <v>20</v>
      </c>
      <c r="B11" s="89">
        <f>44/22.42</f>
        <v>1.9625334522747546</v>
      </c>
      <c r="C11" s="80"/>
      <c r="D11" s="80"/>
    </row>
    <row r="12" spans="1:8" ht="18" customHeight="1" x14ac:dyDescent="0.3">
      <c r="A12" s="83" t="s">
        <v>21</v>
      </c>
      <c r="B12" s="89">
        <f>B9*B10</f>
        <v>9.9381752403607884</v>
      </c>
      <c r="C12" s="80"/>
      <c r="D12" s="80"/>
    </row>
    <row r="13" spans="1:8" ht="18" customHeight="1" x14ac:dyDescent="0.3">
      <c r="A13" s="83" t="s">
        <v>28</v>
      </c>
      <c r="B13" s="89">
        <v>8.94</v>
      </c>
      <c r="C13" s="80"/>
      <c r="D13" s="80"/>
    </row>
    <row r="14" spans="1:8" ht="18" customHeight="1" x14ac:dyDescent="0.3">
      <c r="A14" s="83" t="s">
        <v>22</v>
      </c>
      <c r="B14" s="90">
        <f>B6*$B$10+B7*$B$11</f>
        <v>0.75295816235504021</v>
      </c>
      <c r="C14" s="80"/>
      <c r="D14" s="80"/>
    </row>
    <row r="15" spans="1:8" ht="18" customHeight="1" x14ac:dyDescent="0.3">
      <c r="A15" s="83" t="s">
        <v>23</v>
      </c>
      <c r="B15" s="89">
        <f>B6*$B$12/B14</f>
        <v>12.802875996454674</v>
      </c>
      <c r="C15" s="80"/>
      <c r="D15" s="80"/>
    </row>
    <row r="16" spans="1:8" ht="18" customHeight="1" x14ac:dyDescent="0.3">
      <c r="A16" s="91" t="s">
        <v>24</v>
      </c>
      <c r="B16" s="112">
        <v>1.43</v>
      </c>
      <c r="C16" s="80"/>
      <c r="D16" s="80"/>
    </row>
    <row r="17" spans="1:4" ht="18" customHeight="1" x14ac:dyDescent="0.3">
      <c r="A17" s="105" t="s">
        <v>25</v>
      </c>
      <c r="B17" s="92">
        <f>B5/B16</f>
        <v>18.636363636363637</v>
      </c>
      <c r="C17" s="80" t="s">
        <v>57</v>
      </c>
      <c r="D17" s="80"/>
    </row>
    <row r="18" spans="1:4" ht="13.5" customHeight="1" x14ac:dyDescent="0.3">
      <c r="A18" s="29"/>
      <c r="B18" s="79"/>
      <c r="C18" s="80"/>
      <c r="D18" s="80"/>
    </row>
    <row r="19" spans="1:4" ht="15.5" x14ac:dyDescent="0.3">
      <c r="A19" s="94"/>
      <c r="B19" s="79"/>
      <c r="C19" s="80"/>
      <c r="D19" s="80"/>
    </row>
    <row r="20" spans="1:4" ht="18" customHeight="1" x14ac:dyDescent="0.3">
      <c r="A20" s="95"/>
      <c r="B20" s="80"/>
      <c r="C20" s="80"/>
      <c r="D20" s="80"/>
    </row>
    <row r="21" spans="1:4" ht="18" customHeight="1" x14ac:dyDescent="0.3">
      <c r="A21" s="96"/>
      <c r="B21" s="96"/>
    </row>
    <row r="22" spans="1:4" ht="18" customHeight="1" x14ac:dyDescent="0.3">
      <c r="A22" s="96"/>
      <c r="B22" s="96"/>
    </row>
    <row r="23" spans="1:4" ht="18" customHeight="1" x14ac:dyDescent="0.3">
      <c r="B23" s="96"/>
    </row>
    <row r="24" spans="1:4" ht="18" customHeight="1" x14ac:dyDescent="0.3">
      <c r="A24" s="96"/>
    </row>
    <row r="25" spans="1:4" ht="18" customHeight="1" x14ac:dyDescent="0.3">
      <c r="A25" s="93"/>
    </row>
    <row r="26" spans="1:4" ht="18" customHeight="1" x14ac:dyDescent="0.3"/>
    <row r="27" spans="1:4" ht="18" customHeight="1" x14ac:dyDescent="0.3"/>
    <row r="28" spans="1:4" ht="18" customHeight="1" x14ac:dyDescent="0.3"/>
    <row r="29" spans="1:4" ht="18" customHeight="1" x14ac:dyDescent="0.3"/>
    <row r="30" spans="1:4" ht="18" customHeight="1" x14ac:dyDescent="0.3"/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Active8_Reference_Sheet</vt:lpstr>
      <vt:lpstr>Pris biogas vs bensin 2023</vt:lpstr>
      <vt:lpstr>Pris biogas vs bensin 2022</vt:lpstr>
      <vt:lpstr>Pris biogas vs bensin 2021</vt:lpstr>
      <vt:lpstr>Pris biogas vs bensin 2020</vt:lpstr>
      <vt:lpstr>Pris biogas vs bensin 2019</vt:lpstr>
      <vt:lpstr>Pris biogas vs bensin 2018</vt:lpstr>
      <vt:lpstr>Pris biogas vs bensin 2017</vt:lpstr>
      <vt:lpstr>Beräkning ekvivalent bensinpris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Granath</dc:creator>
  <cp:lastModifiedBy>Björn Palmgård</cp:lastModifiedBy>
  <cp:revision>1</cp:revision>
  <cp:lastPrinted>2008-07-01T10:13:56Z</cp:lastPrinted>
  <dcterms:created xsi:type="dcterms:W3CDTF">2001-10-23T07:59:51Z</dcterms:created>
  <dcterms:modified xsi:type="dcterms:W3CDTF">2023-09-13T04:33:15Z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tivity">
    <vt:lpwstr>2</vt:lpwstr>
  </property>
  <property fmtid="{D5CDD505-2E9C-101B-9397-08002B2CF9AE}" pid="3" name="Archive ID">
    <vt:lpwstr/>
  </property>
  <property fmtid="{D5CDD505-2E9C-101B-9397-08002B2CF9AE}" pid="4" name="Business Partner">
    <vt:lpwstr>(None)</vt:lpwstr>
  </property>
  <property fmtid="{D5CDD505-2E9C-101B-9397-08002B2CF9AE}" pid="5" name="Category">
    <vt:lpwstr/>
  </property>
  <property fmtid="{D5CDD505-2E9C-101B-9397-08002B2CF9AE}" pid="6" name="Country">
    <vt:lpwstr>(None)</vt:lpwstr>
  </property>
  <property fmtid="{D5CDD505-2E9C-101B-9397-08002B2CF9AE}" pid="7" name="Expiry Date">
    <vt:lpwstr>2014-03-06T00:00:00Z</vt:lpwstr>
  </property>
  <property fmtid="{D5CDD505-2E9C-101B-9397-08002B2CF9AE}" pid="8" name="Journal Number">
    <vt:lpwstr/>
  </property>
  <property fmtid="{D5CDD505-2E9C-101B-9397-08002B2CF9AE}" pid="9" name="Keyword">
    <vt:lpwstr/>
  </property>
  <property fmtid="{D5CDD505-2E9C-101B-9397-08002B2CF9AE}" pid="10" name="Location">
    <vt:lpwstr>(None)</vt:lpwstr>
  </property>
  <property fmtid="{D5CDD505-2E9C-101B-9397-08002B2CF9AE}" pid="11" name="Marketing Product">
    <vt:lpwstr>Business Card</vt:lpwstr>
  </property>
  <property fmtid="{D5CDD505-2E9C-101B-9397-08002B2CF9AE}" pid="12" name="Security Classification">
    <vt:lpwstr>Internal (Restricted Distribution)</vt:lpwstr>
  </property>
  <property fmtid="{D5CDD505-2E9C-101B-9397-08002B2CF9AE}" pid="13" name="Status">
    <vt:lpwstr>Draft</vt:lpwstr>
  </property>
  <property fmtid="{D5CDD505-2E9C-101B-9397-08002B2CF9AE}" pid="14" name="Technical Document Type">
    <vt:lpwstr>(None)</vt:lpwstr>
  </property>
  <property fmtid="{D5CDD505-2E9C-101B-9397-08002B2CF9AE}" pid="15" name="_NewReviewCycle">
    <vt:lpwstr/>
  </property>
  <property fmtid="{D5CDD505-2E9C-101B-9397-08002B2CF9AE}" pid="16" name="_dlc_DocId">
    <vt:lpwstr>7KRMC5FSY2CC-13-118</vt:lpwstr>
  </property>
  <property fmtid="{D5CDD505-2E9C-101B-9397-08002B2CF9AE}" pid="17" name="_dlc_DocIdItemGuid">
    <vt:lpwstr>356cd35f-340f-434b-9efc-2b3a4ef35d21</vt:lpwstr>
  </property>
  <property fmtid="{D5CDD505-2E9C-101B-9397-08002B2CF9AE}" pid="18" name="_dlc_DocIdUrl">
    <vt:lpwstr>http://intranet.statoilfuelretail.com/sites/SFR-BASR-SE-STA-SAL-03/Priser och avtal/_layouts/DocIdRedir.aspx?ID=7KRMC5FSY2CC-13-118, 7KRMC5FSY2CC-13-118</vt:lpwstr>
  </property>
</Properties>
</file>